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Admin\Documents\ROZPOČTOVÁNÍ\ROZPOČTY-AKCE seznam\ROZPOČTY 2023\SPÁČIL\MŠ Ivančice\"/>
    </mc:Choice>
  </mc:AlternateContent>
  <xr:revisionPtr revIDLastSave="0" documentId="8_{6659DCD9-C616-44B2-9A3F-183E8FB75A5E}" xr6:coauthVersionLast="47" xr6:coauthVersionMax="47" xr10:uidLastSave="{00000000-0000-0000-0000-000000000000}"/>
  <bookViews>
    <workbookView xWindow="-28920" yWindow="-120" windowWidth="29040" windowHeight="15840" activeTab="1" xr2:uid="{00000000-000D-0000-FFFF-FFFF00000000}"/>
  </bookViews>
  <sheets>
    <sheet name="Pokyny pro vyplnění" sheetId="11" r:id="rId1"/>
    <sheet name="Stavba" sheetId="1" r:id="rId2"/>
    <sheet name="VzorPolozky" sheetId="10" state="hidden" r:id="rId3"/>
    <sheet name="OVN ON_VN Naklady" sheetId="12" r:id="rId4"/>
    <sheet name="SO 01 SO01 Pol" sheetId="13" r:id="rId5"/>
    <sheet name="SO 03 D.1.4 Pol" sheetId="14" r:id="rId6"/>
    <sheet name="SO 03 D.1.4.4 Pol" sheetId="15" r:id="rId7"/>
    <sheet name="SO 03 D.1.4.6 Pol" sheetId="16" r:id="rId8"/>
    <sheet name="SO 03 D.1.5 Pol" sheetId="17" r:id="rId9"/>
    <sheet name="SO 03 D.SO03.1 Pol" sheetId="18" r:id="rId10"/>
    <sheet name="SO 03 D.SO03.2 Pol" sheetId="19" r:id="rId11"/>
    <sheet name="SO 03 D.SO03.3 Pol" sheetId="20" r:id="rId12"/>
    <sheet name="PS 01 PS01 Pol" sheetId="21" r:id="rId13"/>
  </sheets>
  <externalReferences>
    <externalReference r:id="rId14"/>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ON_VN Naklady'!$1:$7</definedName>
    <definedName name="_xlnm.Print_Titles" localSheetId="12">'PS 01 PS01 Pol'!$1:$7</definedName>
    <definedName name="_xlnm.Print_Titles" localSheetId="4">'SO 01 SO01 Pol'!$1:$7</definedName>
    <definedName name="_xlnm.Print_Titles" localSheetId="5">'SO 03 D.1.4 Pol'!$1:$7</definedName>
    <definedName name="_xlnm.Print_Titles" localSheetId="6">'SO 03 D.1.4.4 Pol'!$1:$7</definedName>
    <definedName name="_xlnm.Print_Titles" localSheetId="7">'SO 03 D.1.4.6 Pol'!$1:$7</definedName>
    <definedName name="_xlnm.Print_Titles" localSheetId="8">'SO 03 D.1.5 Pol'!$1:$7</definedName>
    <definedName name="_xlnm.Print_Titles" localSheetId="9">'SO 03 D.SO03.1 Pol'!$1:$7</definedName>
    <definedName name="_xlnm.Print_Titles" localSheetId="10">'SO 03 D.SO03.2 Pol'!$1:$7</definedName>
    <definedName name="_xlnm.Print_Titles" localSheetId="11">'SO 03 D.SO03.3 Pol'!$1:$7</definedName>
    <definedName name="oadresa">Stavba!$D$6</definedName>
    <definedName name="Objednatel" localSheetId="1">Stavba!$D$5</definedName>
    <definedName name="Objekt" localSheetId="1">Stavba!$B$38</definedName>
    <definedName name="_xlnm.Print_Area" localSheetId="3">'OVN ON_VN Naklady'!$A$1:$Y$31</definedName>
    <definedName name="_xlnm.Print_Area" localSheetId="12">'PS 01 PS01 Pol'!$A$1:$Y$28</definedName>
    <definedName name="_xlnm.Print_Area" localSheetId="4">'SO 01 SO01 Pol'!$A$1:$Y$96</definedName>
    <definedName name="_xlnm.Print_Area" localSheetId="5">'SO 03 D.1.4 Pol'!$A$1:$Y$79</definedName>
    <definedName name="_xlnm.Print_Area" localSheetId="6">'SO 03 D.1.4.4 Pol'!$A$1:$Y$256</definedName>
    <definedName name="_xlnm.Print_Area" localSheetId="7">'SO 03 D.1.4.6 Pol'!$A$1:$Y$157</definedName>
    <definedName name="_xlnm.Print_Area" localSheetId="8">'SO 03 D.1.5 Pol'!$A$1:$Y$98</definedName>
    <definedName name="_xlnm.Print_Area" localSheetId="9">'SO 03 D.SO03.1 Pol'!$A$1:$Y$750</definedName>
    <definedName name="_xlnm.Print_Area" localSheetId="10">'SO 03 D.SO03.2 Pol'!$A$1:$Y$180</definedName>
    <definedName name="_xlnm.Print_Area" localSheetId="11">'SO 03 D.SO03.3 Pol'!$A$1:$Y$17</definedName>
    <definedName name="_xlnm.Print_Area" localSheetId="1">Stavba!$A$1:$J$144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1" l="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G55" i="1"/>
  <c r="F55" i="1"/>
  <c r="G54" i="1"/>
  <c r="F54" i="1"/>
  <c r="G52" i="1"/>
  <c r="F52" i="1"/>
  <c r="G51" i="1"/>
  <c r="F51" i="1"/>
  <c r="G50" i="1"/>
  <c r="F50" i="1"/>
  <c r="G49" i="1"/>
  <c r="F49" i="1"/>
  <c r="G48" i="1"/>
  <c r="F48" i="1"/>
  <c r="G47" i="1"/>
  <c r="F47" i="1"/>
  <c r="G46" i="1"/>
  <c r="F46" i="1"/>
  <c r="G45" i="1"/>
  <c r="F45" i="1"/>
  <c r="G44" i="1"/>
  <c r="F44" i="1"/>
  <c r="G43" i="1"/>
  <c r="F43" i="1"/>
  <c r="G41" i="1"/>
  <c r="F41" i="1"/>
  <c r="G40" i="1"/>
  <c r="F40" i="1"/>
  <c r="G39" i="1"/>
  <c r="F39" i="1"/>
  <c r="G27" i="21"/>
  <c r="BA17" i="21"/>
  <c r="G9" i="21"/>
  <c r="I9" i="21"/>
  <c r="I8" i="21" s="1"/>
  <c r="K9" i="21"/>
  <c r="K8" i="21" s="1"/>
  <c r="M9" i="21"/>
  <c r="O9" i="21"/>
  <c r="O8" i="21" s="1"/>
  <c r="Q9" i="21"/>
  <c r="V9" i="21"/>
  <c r="G10" i="21"/>
  <c r="G8" i="21" s="1"/>
  <c r="I10" i="21"/>
  <c r="K10" i="21"/>
  <c r="O10" i="21"/>
  <c r="Q10" i="21"/>
  <c r="V10" i="21"/>
  <c r="G11" i="21"/>
  <c r="I11" i="21"/>
  <c r="K11" i="21"/>
  <c r="M11" i="21"/>
  <c r="O11" i="21"/>
  <c r="Q11" i="21"/>
  <c r="Q8" i="21" s="1"/>
  <c r="V11" i="21"/>
  <c r="G13" i="21"/>
  <c r="M13" i="21" s="1"/>
  <c r="I13" i="21"/>
  <c r="K13" i="21"/>
  <c r="O13" i="21"/>
  <c r="Q13" i="21"/>
  <c r="V13" i="21"/>
  <c r="G14" i="21"/>
  <c r="I14" i="21"/>
  <c r="K14" i="21"/>
  <c r="M14" i="21"/>
  <c r="O14" i="21"/>
  <c r="Q14" i="21"/>
  <c r="V14" i="21"/>
  <c r="G15" i="21"/>
  <c r="I15" i="21"/>
  <c r="K15" i="21"/>
  <c r="M15" i="21"/>
  <c r="O15" i="21"/>
  <c r="Q15" i="21"/>
  <c r="V15" i="21"/>
  <c r="G16" i="21"/>
  <c r="M16" i="21" s="1"/>
  <c r="I16" i="21"/>
  <c r="K16" i="21"/>
  <c r="O16" i="21"/>
  <c r="Q16" i="21"/>
  <c r="V16" i="21"/>
  <c r="G18" i="21"/>
  <c r="M18" i="21" s="1"/>
  <c r="I18" i="21"/>
  <c r="K18" i="21"/>
  <c r="O18" i="21"/>
  <c r="Q18" i="21"/>
  <c r="V18" i="21"/>
  <c r="V8" i="21" s="1"/>
  <c r="G19" i="21"/>
  <c r="I19" i="21"/>
  <c r="K19" i="21"/>
  <c r="M19" i="21"/>
  <c r="O19" i="21"/>
  <c r="Q19" i="21"/>
  <c r="V19" i="21"/>
  <c r="G21" i="21"/>
  <c r="M21" i="21" s="1"/>
  <c r="I21" i="21"/>
  <c r="K21" i="21"/>
  <c r="O21" i="21"/>
  <c r="Q21" i="21"/>
  <c r="V21" i="21"/>
  <c r="G23" i="21"/>
  <c r="I23" i="21"/>
  <c r="K23" i="21"/>
  <c r="M23" i="21"/>
  <c r="O23" i="21"/>
  <c r="Q23" i="21"/>
  <c r="V23" i="21"/>
  <c r="G24" i="21"/>
  <c r="M24" i="21" s="1"/>
  <c r="I24" i="21"/>
  <c r="K24" i="21"/>
  <c r="O24" i="21"/>
  <c r="Q24" i="21"/>
  <c r="V24" i="21"/>
  <c r="G25" i="21"/>
  <c r="I25" i="21"/>
  <c r="K25" i="21"/>
  <c r="M25" i="21"/>
  <c r="O25" i="21"/>
  <c r="Q25" i="21"/>
  <c r="V25" i="21"/>
  <c r="AE27" i="21"/>
  <c r="G11" i="20"/>
  <c r="G8" i="20"/>
  <c r="Q8" i="20"/>
  <c r="G9" i="20"/>
  <c r="M9" i="20" s="1"/>
  <c r="M8" i="20" s="1"/>
  <c r="I9" i="20"/>
  <c r="I8" i="20" s="1"/>
  <c r="K9" i="20"/>
  <c r="K8" i="20" s="1"/>
  <c r="O9" i="20"/>
  <c r="O8" i="20" s="1"/>
  <c r="Q9" i="20"/>
  <c r="V9" i="20"/>
  <c r="V8" i="20" s="1"/>
  <c r="AE11" i="20"/>
  <c r="AF11" i="20"/>
  <c r="G174" i="19"/>
  <c r="BA157" i="19"/>
  <c r="BA107" i="19"/>
  <c r="BA97" i="19"/>
  <c r="BA73" i="19"/>
  <c r="BA62" i="19"/>
  <c r="BA22" i="19"/>
  <c r="BA19" i="19"/>
  <c r="G9" i="19"/>
  <c r="M9" i="19" s="1"/>
  <c r="I9" i="19"/>
  <c r="I8" i="19" s="1"/>
  <c r="K9" i="19"/>
  <c r="K8" i="19" s="1"/>
  <c r="O9" i="19"/>
  <c r="Q9" i="19"/>
  <c r="Q8" i="19" s="1"/>
  <c r="V9" i="19"/>
  <c r="V8" i="19" s="1"/>
  <c r="G12" i="19"/>
  <c r="M12" i="19" s="1"/>
  <c r="I12" i="19"/>
  <c r="K12" i="19"/>
  <c r="O12" i="19"/>
  <c r="Q12" i="19"/>
  <c r="V12" i="19"/>
  <c r="G15" i="19"/>
  <c r="I15" i="19"/>
  <c r="K15" i="19"/>
  <c r="M15" i="19"/>
  <c r="O15" i="19"/>
  <c r="Q15" i="19"/>
  <c r="V15" i="19"/>
  <c r="G18" i="19"/>
  <c r="I18" i="19"/>
  <c r="K18" i="19"/>
  <c r="M18" i="19"/>
  <c r="O18" i="19"/>
  <c r="O8" i="19" s="1"/>
  <c r="Q18" i="19"/>
  <c r="V18" i="19"/>
  <c r="G21" i="19"/>
  <c r="M21" i="19" s="1"/>
  <c r="I21" i="19"/>
  <c r="K21" i="19"/>
  <c r="O21" i="19"/>
  <c r="Q21" i="19"/>
  <c r="V21" i="19"/>
  <c r="G24" i="19"/>
  <c r="M24" i="19" s="1"/>
  <c r="I24" i="19"/>
  <c r="K24" i="19"/>
  <c r="O24" i="19"/>
  <c r="Q24" i="19"/>
  <c r="V24" i="19"/>
  <c r="G25" i="19"/>
  <c r="I25" i="19"/>
  <c r="K25" i="19"/>
  <c r="M25" i="19"/>
  <c r="O25" i="19"/>
  <c r="Q25" i="19"/>
  <c r="V25" i="19"/>
  <c r="G26" i="19"/>
  <c r="M26" i="19" s="1"/>
  <c r="I26" i="19"/>
  <c r="K26" i="19"/>
  <c r="O26" i="19"/>
  <c r="Q26" i="19"/>
  <c r="V26" i="19"/>
  <c r="G28" i="19"/>
  <c r="I28" i="19"/>
  <c r="Q28" i="19"/>
  <c r="G29" i="19"/>
  <c r="M29" i="19" s="1"/>
  <c r="M28" i="19" s="1"/>
  <c r="I29" i="19"/>
  <c r="K29" i="19"/>
  <c r="K28" i="19" s="1"/>
  <c r="O29" i="19"/>
  <c r="Q29" i="19"/>
  <c r="V29" i="19"/>
  <c r="V28" i="19" s="1"/>
  <c r="G32" i="19"/>
  <c r="I32" i="19"/>
  <c r="K32" i="19"/>
  <c r="M32" i="19"/>
  <c r="O32" i="19"/>
  <c r="Q32" i="19"/>
  <c r="V32" i="19"/>
  <c r="G33" i="19"/>
  <c r="I33" i="19"/>
  <c r="K33" i="19"/>
  <c r="M33" i="19"/>
  <c r="O33" i="19"/>
  <c r="O28" i="19" s="1"/>
  <c r="Q33" i="19"/>
  <c r="V33" i="19"/>
  <c r="Q37" i="19"/>
  <c r="G38" i="19"/>
  <c r="M38" i="19" s="1"/>
  <c r="I38" i="19"/>
  <c r="I37" i="19" s="1"/>
  <c r="K38" i="19"/>
  <c r="K37" i="19" s="1"/>
  <c r="O38" i="19"/>
  <c r="Q38" i="19"/>
  <c r="V38" i="19"/>
  <c r="V37" i="19" s="1"/>
  <c r="G41" i="19"/>
  <c r="I41" i="19"/>
  <c r="K41" i="19"/>
  <c r="M41" i="19"/>
  <c r="O41" i="19"/>
  <c r="Q41" i="19"/>
  <c r="V41" i="19"/>
  <c r="G43" i="19"/>
  <c r="G37" i="19" s="1"/>
  <c r="I43" i="19"/>
  <c r="K43" i="19"/>
  <c r="O43" i="19"/>
  <c r="Q43" i="19"/>
  <c r="V43" i="19"/>
  <c r="G45" i="19"/>
  <c r="M45" i="19" s="1"/>
  <c r="I45" i="19"/>
  <c r="K45" i="19"/>
  <c r="O45" i="19"/>
  <c r="O37" i="19" s="1"/>
  <c r="Q45" i="19"/>
  <c r="V45" i="19"/>
  <c r="G49" i="19"/>
  <c r="I49" i="19"/>
  <c r="K49" i="19"/>
  <c r="M49" i="19"/>
  <c r="O49" i="19"/>
  <c r="Q49" i="19"/>
  <c r="V49" i="19"/>
  <c r="V48" i="19" s="1"/>
  <c r="G52" i="19"/>
  <c r="I52" i="19"/>
  <c r="K52" i="19"/>
  <c r="M52" i="19"/>
  <c r="O52" i="19"/>
  <c r="O48" i="19" s="1"/>
  <c r="Q52" i="19"/>
  <c r="V52" i="19"/>
  <c r="G54" i="19"/>
  <c r="G48" i="19" s="1"/>
  <c r="I54" i="19"/>
  <c r="K54" i="19"/>
  <c r="O54" i="19"/>
  <c r="Q54" i="19"/>
  <c r="Q48" i="19" s="1"/>
  <c r="V54" i="19"/>
  <c r="G58" i="19"/>
  <c r="M58" i="19" s="1"/>
  <c r="I58" i="19"/>
  <c r="K58" i="19"/>
  <c r="O58" i="19"/>
  <c r="Q58" i="19"/>
  <c r="V58" i="19"/>
  <c r="G61" i="19"/>
  <c r="I61" i="19"/>
  <c r="K61" i="19"/>
  <c r="M61" i="19"/>
  <c r="O61" i="19"/>
  <c r="Q61" i="19"/>
  <c r="V61" i="19"/>
  <c r="G64" i="19"/>
  <c r="M64" i="19" s="1"/>
  <c r="I64" i="19"/>
  <c r="K64" i="19"/>
  <c r="O64" i="19"/>
  <c r="Q64" i="19"/>
  <c r="V64" i="19"/>
  <c r="G66" i="19"/>
  <c r="M66" i="19" s="1"/>
  <c r="I66" i="19"/>
  <c r="I48" i="19" s="1"/>
  <c r="K66" i="19"/>
  <c r="O66" i="19"/>
  <c r="Q66" i="19"/>
  <c r="V66" i="19"/>
  <c r="G69" i="19"/>
  <c r="M69" i="19" s="1"/>
  <c r="I69" i="19"/>
  <c r="K69" i="19"/>
  <c r="K48" i="19" s="1"/>
  <c r="O69" i="19"/>
  <c r="Q69" i="19"/>
  <c r="V69" i="19"/>
  <c r="G72" i="19"/>
  <c r="I72" i="19"/>
  <c r="K72" i="19"/>
  <c r="M72" i="19"/>
  <c r="O72" i="19"/>
  <c r="Q72" i="19"/>
  <c r="V72" i="19"/>
  <c r="G75" i="19"/>
  <c r="I75" i="19"/>
  <c r="K75" i="19"/>
  <c r="M75" i="19"/>
  <c r="O75" i="19"/>
  <c r="Q75" i="19"/>
  <c r="V75" i="19"/>
  <c r="G77" i="19"/>
  <c r="O77" i="19"/>
  <c r="Q77" i="19"/>
  <c r="G78" i="19"/>
  <c r="M78" i="19" s="1"/>
  <c r="M77" i="19" s="1"/>
  <c r="I78" i="19"/>
  <c r="I77" i="19" s="1"/>
  <c r="K78" i="19"/>
  <c r="K77" i="19" s="1"/>
  <c r="O78" i="19"/>
  <c r="Q78" i="19"/>
  <c r="V78" i="19"/>
  <c r="V77" i="19" s="1"/>
  <c r="G81" i="19"/>
  <c r="G80" i="19" s="1"/>
  <c r="I81" i="19"/>
  <c r="I80" i="19" s="1"/>
  <c r="K81" i="19"/>
  <c r="O81" i="19"/>
  <c r="O80" i="19" s="1"/>
  <c r="Q81" i="19"/>
  <c r="V81" i="19"/>
  <c r="G82" i="19"/>
  <c r="M82" i="19" s="1"/>
  <c r="I82" i="19"/>
  <c r="K82" i="19"/>
  <c r="O82" i="19"/>
  <c r="Q82" i="19"/>
  <c r="V82" i="19"/>
  <c r="G84" i="19"/>
  <c r="M84" i="19" s="1"/>
  <c r="I84" i="19"/>
  <c r="K84" i="19"/>
  <c r="K80" i="19" s="1"/>
  <c r="O84" i="19"/>
  <c r="Q84" i="19"/>
  <c r="Q80" i="19" s="1"/>
  <c r="V84" i="19"/>
  <c r="G85" i="19"/>
  <c r="I85" i="19"/>
  <c r="K85" i="19"/>
  <c r="M85" i="19"/>
  <c r="O85" i="19"/>
  <c r="Q85" i="19"/>
  <c r="V85" i="19"/>
  <c r="V80" i="19" s="1"/>
  <c r="G86" i="19"/>
  <c r="I86" i="19"/>
  <c r="K86" i="19"/>
  <c r="M86" i="19"/>
  <c r="O86" i="19"/>
  <c r="Q86" i="19"/>
  <c r="V86" i="19"/>
  <c r="G88" i="19"/>
  <c r="M88" i="19" s="1"/>
  <c r="I88" i="19"/>
  <c r="K88" i="19"/>
  <c r="O88" i="19"/>
  <c r="Q88" i="19"/>
  <c r="V88" i="19"/>
  <c r="G89" i="19"/>
  <c r="M89" i="19" s="1"/>
  <c r="I89" i="19"/>
  <c r="K89" i="19"/>
  <c r="O89" i="19"/>
  <c r="Q89" i="19"/>
  <c r="V89" i="19"/>
  <c r="G90" i="19"/>
  <c r="M90" i="19" s="1"/>
  <c r="I90" i="19"/>
  <c r="K90" i="19"/>
  <c r="O90" i="19"/>
  <c r="Q90" i="19"/>
  <c r="V90" i="19"/>
  <c r="G91" i="19"/>
  <c r="V91" i="19"/>
  <c r="G92" i="19"/>
  <c r="M92" i="19" s="1"/>
  <c r="M91" i="19" s="1"/>
  <c r="I92" i="19"/>
  <c r="I91" i="19" s="1"/>
  <c r="K92" i="19"/>
  <c r="K91" i="19" s="1"/>
  <c r="O92" i="19"/>
  <c r="O91" i="19" s="1"/>
  <c r="Q92" i="19"/>
  <c r="Q91" i="19" s="1"/>
  <c r="V92" i="19"/>
  <c r="G94" i="19"/>
  <c r="I94" i="19"/>
  <c r="I93" i="19" s="1"/>
  <c r="K94" i="19"/>
  <c r="M94" i="19"/>
  <c r="O94" i="19"/>
  <c r="O93" i="19" s="1"/>
  <c r="Q94" i="19"/>
  <c r="V94" i="19"/>
  <c r="V93" i="19" s="1"/>
  <c r="G96" i="19"/>
  <c r="I96" i="19"/>
  <c r="K96" i="19"/>
  <c r="M96" i="19"/>
  <c r="O96" i="19"/>
  <c r="Q96" i="19"/>
  <c r="V96" i="19"/>
  <c r="G99" i="19"/>
  <c r="G93" i="19" s="1"/>
  <c r="I99" i="19"/>
  <c r="K99" i="19"/>
  <c r="O99" i="19"/>
  <c r="Q99" i="19"/>
  <c r="Q93" i="19" s="1"/>
  <c r="V99" i="19"/>
  <c r="G101" i="19"/>
  <c r="M101" i="19" s="1"/>
  <c r="I101" i="19"/>
  <c r="K101" i="19"/>
  <c r="O101" i="19"/>
  <c r="Q101" i="19"/>
  <c r="V101" i="19"/>
  <c r="G104" i="19"/>
  <c r="M104" i="19" s="1"/>
  <c r="I104" i="19"/>
  <c r="K104" i="19"/>
  <c r="O104" i="19"/>
  <c r="Q104" i="19"/>
  <c r="V104" i="19"/>
  <c r="G106" i="19"/>
  <c r="M106" i="19" s="1"/>
  <c r="I106" i="19"/>
  <c r="K106" i="19"/>
  <c r="O106" i="19"/>
  <c r="Q106" i="19"/>
  <c r="V106" i="19"/>
  <c r="G109" i="19"/>
  <c r="M109" i="19" s="1"/>
  <c r="I109" i="19"/>
  <c r="K109" i="19"/>
  <c r="O109" i="19"/>
  <c r="Q109" i="19"/>
  <c r="V109" i="19"/>
  <c r="G111" i="19"/>
  <c r="M111" i="19" s="1"/>
  <c r="I111" i="19"/>
  <c r="K111" i="19"/>
  <c r="K93" i="19" s="1"/>
  <c r="O111" i="19"/>
  <c r="Q111" i="19"/>
  <c r="V111" i="19"/>
  <c r="G112" i="19"/>
  <c r="I112" i="19"/>
  <c r="K112" i="19"/>
  <c r="M112" i="19"/>
  <c r="O112" i="19"/>
  <c r="Q112" i="19"/>
  <c r="V112" i="19"/>
  <c r="G114" i="19"/>
  <c r="I114" i="19"/>
  <c r="K114" i="19"/>
  <c r="M114" i="19"/>
  <c r="O114" i="19"/>
  <c r="Q114" i="19"/>
  <c r="V114" i="19"/>
  <c r="G117" i="19"/>
  <c r="M117" i="19" s="1"/>
  <c r="I117" i="19"/>
  <c r="K117" i="19"/>
  <c r="O117" i="19"/>
  <c r="Q117" i="19"/>
  <c r="V117" i="19"/>
  <c r="G120" i="19"/>
  <c r="M120" i="19" s="1"/>
  <c r="I120" i="19"/>
  <c r="K120" i="19"/>
  <c r="O120" i="19"/>
  <c r="Q120" i="19"/>
  <c r="V120" i="19"/>
  <c r="G122" i="19"/>
  <c r="M122" i="19" s="1"/>
  <c r="I122" i="19"/>
  <c r="K122" i="19"/>
  <c r="O122" i="19"/>
  <c r="Q122" i="19"/>
  <c r="V122" i="19"/>
  <c r="G124" i="19"/>
  <c r="V124" i="19"/>
  <c r="G125" i="19"/>
  <c r="M125" i="19" s="1"/>
  <c r="M124" i="19" s="1"/>
  <c r="I125" i="19"/>
  <c r="I124" i="19" s="1"/>
  <c r="K125" i="19"/>
  <c r="K124" i="19" s="1"/>
  <c r="O125" i="19"/>
  <c r="O124" i="19" s="1"/>
  <c r="Q125" i="19"/>
  <c r="Q124" i="19" s="1"/>
  <c r="V125" i="19"/>
  <c r="G128" i="19"/>
  <c r="I128" i="19"/>
  <c r="I127" i="19" s="1"/>
  <c r="K128" i="19"/>
  <c r="M128" i="19"/>
  <c r="O128" i="19"/>
  <c r="O127" i="19" s="1"/>
  <c r="Q128" i="19"/>
  <c r="V128" i="19"/>
  <c r="V127" i="19" s="1"/>
  <c r="G131" i="19"/>
  <c r="I131" i="19"/>
  <c r="K131" i="19"/>
  <c r="M131" i="19"/>
  <c r="O131" i="19"/>
  <c r="Q131" i="19"/>
  <c r="V131" i="19"/>
  <c r="G133" i="19"/>
  <c r="I133" i="19"/>
  <c r="K133" i="19"/>
  <c r="M133" i="19"/>
  <c r="O133" i="19"/>
  <c r="Q133" i="19"/>
  <c r="Q127" i="19" s="1"/>
  <c r="V133" i="19"/>
  <c r="G135" i="19"/>
  <c r="I135" i="19"/>
  <c r="K135" i="19"/>
  <c r="M135" i="19"/>
  <c r="O135" i="19"/>
  <c r="Q135" i="19"/>
  <c r="V135" i="19"/>
  <c r="G137" i="19"/>
  <c r="M137" i="19" s="1"/>
  <c r="I137" i="19"/>
  <c r="K137" i="19"/>
  <c r="O137" i="19"/>
  <c r="Q137" i="19"/>
  <c r="V137" i="19"/>
  <c r="G140" i="19"/>
  <c r="M140" i="19" s="1"/>
  <c r="I140" i="19"/>
  <c r="K140" i="19"/>
  <c r="O140" i="19"/>
  <c r="Q140" i="19"/>
  <c r="V140" i="19"/>
  <c r="G143" i="19"/>
  <c r="M143" i="19" s="1"/>
  <c r="I143" i="19"/>
  <c r="K143" i="19"/>
  <c r="O143" i="19"/>
  <c r="Q143" i="19"/>
  <c r="V143" i="19"/>
  <c r="G145" i="19"/>
  <c r="M145" i="19" s="1"/>
  <c r="I145" i="19"/>
  <c r="K145" i="19"/>
  <c r="K127" i="19" s="1"/>
  <c r="O145" i="19"/>
  <c r="Q145" i="19"/>
  <c r="V145" i="19"/>
  <c r="G147" i="19"/>
  <c r="I147" i="19"/>
  <c r="M147" i="19"/>
  <c r="V147" i="19"/>
  <c r="G148" i="19"/>
  <c r="I148" i="19"/>
  <c r="K148" i="19"/>
  <c r="K147" i="19" s="1"/>
  <c r="M148" i="19"/>
  <c r="O148" i="19"/>
  <c r="O147" i="19" s="1"/>
  <c r="Q148" i="19"/>
  <c r="Q147" i="19" s="1"/>
  <c r="V148" i="19"/>
  <c r="G150" i="19"/>
  <c r="K150" i="19"/>
  <c r="M150" i="19"/>
  <c r="Q150" i="19"/>
  <c r="G151" i="19"/>
  <c r="I151" i="19"/>
  <c r="I150" i="19" s="1"/>
  <c r="K151" i="19"/>
  <c r="M151" i="19"/>
  <c r="O151" i="19"/>
  <c r="O150" i="19" s="1"/>
  <c r="Q151" i="19"/>
  <c r="V151" i="19"/>
  <c r="V150" i="19" s="1"/>
  <c r="G153" i="19"/>
  <c r="G152" i="19" s="1"/>
  <c r="I153" i="19"/>
  <c r="I152" i="19" s="1"/>
  <c r="K153" i="19"/>
  <c r="O153" i="19"/>
  <c r="Q153" i="19"/>
  <c r="V153" i="19"/>
  <c r="V152" i="19" s="1"/>
  <c r="G159" i="19"/>
  <c r="M159" i="19" s="1"/>
  <c r="I159" i="19"/>
  <c r="K159" i="19"/>
  <c r="O159" i="19"/>
  <c r="O152" i="19" s="1"/>
  <c r="Q159" i="19"/>
  <c r="V159" i="19"/>
  <c r="G160" i="19"/>
  <c r="M160" i="19" s="1"/>
  <c r="I160" i="19"/>
  <c r="K160" i="19"/>
  <c r="K152" i="19" s="1"/>
  <c r="O160" i="19"/>
  <c r="Q160" i="19"/>
  <c r="V160" i="19"/>
  <c r="G161" i="19"/>
  <c r="I161" i="19"/>
  <c r="K161" i="19"/>
  <c r="M161" i="19"/>
  <c r="O161" i="19"/>
  <c r="Q161" i="19"/>
  <c r="V161" i="19"/>
  <c r="G162" i="19"/>
  <c r="I162" i="19"/>
  <c r="K162" i="19"/>
  <c r="M162" i="19"/>
  <c r="O162" i="19"/>
  <c r="Q162" i="19"/>
  <c r="V162" i="19"/>
  <c r="G163" i="19"/>
  <c r="I163" i="19"/>
  <c r="K163" i="19"/>
  <c r="M163" i="19"/>
  <c r="O163" i="19"/>
  <c r="Q163" i="19"/>
  <c r="Q152" i="19" s="1"/>
  <c r="V163" i="19"/>
  <c r="G165" i="19"/>
  <c r="I165" i="19"/>
  <c r="K165" i="19"/>
  <c r="M165" i="19"/>
  <c r="O165" i="19"/>
  <c r="Q165" i="19"/>
  <c r="V165" i="19"/>
  <c r="G170" i="19"/>
  <c r="M170" i="19" s="1"/>
  <c r="I170" i="19"/>
  <c r="K170" i="19"/>
  <c r="O170" i="19"/>
  <c r="Q170" i="19"/>
  <c r="V170" i="19"/>
  <c r="G171" i="19"/>
  <c r="M171" i="19" s="1"/>
  <c r="I171" i="19"/>
  <c r="K171" i="19"/>
  <c r="O171" i="19"/>
  <c r="Q171" i="19"/>
  <c r="V171" i="19"/>
  <c r="G172" i="19"/>
  <c r="M172" i="19" s="1"/>
  <c r="I172" i="19"/>
  <c r="K172" i="19"/>
  <c r="O172" i="19"/>
  <c r="Q172" i="19"/>
  <c r="V172" i="19"/>
  <c r="AE174" i="19"/>
  <c r="G744" i="18"/>
  <c r="BA669" i="18"/>
  <c r="BA637" i="18"/>
  <c r="BA634" i="18"/>
  <c r="BA628" i="18"/>
  <c r="BA624" i="18"/>
  <c r="BA621" i="18"/>
  <c r="BA620" i="18"/>
  <c r="BA617" i="18"/>
  <c r="BA607" i="18"/>
  <c r="BA606" i="18"/>
  <c r="BA603" i="18"/>
  <c r="BA602" i="18"/>
  <c r="BA599" i="18"/>
  <c r="BA596" i="18"/>
  <c r="BA593" i="18"/>
  <c r="BA590" i="18"/>
  <c r="BA587" i="18"/>
  <c r="BA572" i="18"/>
  <c r="BA481" i="18"/>
  <c r="BA478" i="18"/>
  <c r="BA344" i="18"/>
  <c r="BA338" i="18"/>
  <c r="BA307" i="18"/>
  <c r="BA302" i="18"/>
  <c r="BA298" i="18"/>
  <c r="BA293" i="18"/>
  <c r="BA290" i="18"/>
  <c r="BA274" i="18"/>
  <c r="BA255" i="18"/>
  <c r="BA251" i="18"/>
  <c r="BA248" i="18"/>
  <c r="BA185" i="18"/>
  <c r="BA176" i="18"/>
  <c r="BA141" i="18"/>
  <c r="BA123" i="18"/>
  <c r="BA120" i="18"/>
  <c r="BA111" i="18"/>
  <c r="BA109" i="18"/>
  <c r="BA107" i="18"/>
  <c r="BA100" i="18"/>
  <c r="BA94" i="18"/>
  <c r="BA59" i="18"/>
  <c r="BA44" i="18"/>
  <c r="BA40" i="18"/>
  <c r="BA37" i="18"/>
  <c r="BA33" i="18"/>
  <c r="BA30" i="18"/>
  <c r="BA10" i="18"/>
  <c r="G9" i="18"/>
  <c r="I9" i="18"/>
  <c r="I8" i="18" s="1"/>
  <c r="K9" i="18"/>
  <c r="M9" i="18"/>
  <c r="O9" i="18"/>
  <c r="O8" i="18" s="1"/>
  <c r="Q9" i="18"/>
  <c r="V9" i="18"/>
  <c r="G12" i="18"/>
  <c r="G8" i="18" s="1"/>
  <c r="I12" i="18"/>
  <c r="K12" i="18"/>
  <c r="K8" i="18" s="1"/>
  <c r="O12" i="18"/>
  <c r="Q12" i="18"/>
  <c r="V12" i="18"/>
  <c r="G25" i="18"/>
  <c r="I25" i="18"/>
  <c r="K25" i="18"/>
  <c r="M25" i="18"/>
  <c r="O25" i="18"/>
  <c r="Q25" i="18"/>
  <c r="Q8" i="18" s="1"/>
  <c r="V25" i="18"/>
  <c r="G29" i="18"/>
  <c r="M29" i="18" s="1"/>
  <c r="I29" i="18"/>
  <c r="K29" i="18"/>
  <c r="O29" i="18"/>
  <c r="Q29" i="18"/>
  <c r="V29" i="18"/>
  <c r="V8" i="18" s="1"/>
  <c r="G32" i="18"/>
  <c r="I32" i="18"/>
  <c r="K32" i="18"/>
  <c r="M32" i="18"/>
  <c r="O32" i="18"/>
  <c r="Q32" i="18"/>
  <c r="V32" i="18"/>
  <c r="G36" i="18"/>
  <c r="M36" i="18" s="1"/>
  <c r="I36" i="18"/>
  <c r="K36" i="18"/>
  <c r="O36" i="18"/>
  <c r="Q36" i="18"/>
  <c r="V36" i="18"/>
  <c r="G39" i="18"/>
  <c r="M39" i="18" s="1"/>
  <c r="I39" i="18"/>
  <c r="K39" i="18"/>
  <c r="O39" i="18"/>
  <c r="Q39" i="18"/>
  <c r="V39" i="18"/>
  <c r="G43" i="18"/>
  <c r="M43" i="18" s="1"/>
  <c r="I43" i="18"/>
  <c r="K43" i="18"/>
  <c r="O43" i="18"/>
  <c r="Q43" i="18"/>
  <c r="V43" i="18"/>
  <c r="G47" i="18"/>
  <c r="I47" i="18"/>
  <c r="K47" i="18"/>
  <c r="M47" i="18"/>
  <c r="O47" i="18"/>
  <c r="Q47" i="18"/>
  <c r="V47" i="18"/>
  <c r="G53" i="18"/>
  <c r="M53" i="18" s="1"/>
  <c r="I53" i="18"/>
  <c r="K53" i="18"/>
  <c r="O53" i="18"/>
  <c r="Q53" i="18"/>
  <c r="V53" i="18"/>
  <c r="G57" i="18"/>
  <c r="I57" i="18"/>
  <c r="K57" i="18"/>
  <c r="M57" i="18"/>
  <c r="O57" i="18"/>
  <c r="Q57" i="18"/>
  <c r="V57" i="18"/>
  <c r="G58" i="18"/>
  <c r="M58" i="18" s="1"/>
  <c r="I58" i="18"/>
  <c r="K58" i="18"/>
  <c r="O58" i="18"/>
  <c r="Q58" i="18"/>
  <c r="V58" i="18"/>
  <c r="G68" i="18"/>
  <c r="I68" i="18"/>
  <c r="K68" i="18"/>
  <c r="M68" i="18"/>
  <c r="O68" i="18"/>
  <c r="Q68" i="18"/>
  <c r="V68" i="18"/>
  <c r="G71" i="18"/>
  <c r="M71" i="18" s="1"/>
  <c r="I71" i="18"/>
  <c r="K71" i="18"/>
  <c r="O71" i="18"/>
  <c r="Q71" i="18"/>
  <c r="V71" i="18"/>
  <c r="G73" i="18"/>
  <c r="M73" i="18" s="1"/>
  <c r="I73" i="18"/>
  <c r="I72" i="18" s="1"/>
  <c r="K73" i="18"/>
  <c r="K72" i="18" s="1"/>
  <c r="O73" i="18"/>
  <c r="Q73" i="18"/>
  <c r="V73" i="18"/>
  <c r="V72" i="18" s="1"/>
  <c r="G76" i="18"/>
  <c r="I76" i="18"/>
  <c r="K76" i="18"/>
  <c r="M76" i="18"/>
  <c r="O76" i="18"/>
  <c r="Q76" i="18"/>
  <c r="V76" i="18"/>
  <c r="G79" i="18"/>
  <c r="I79" i="18"/>
  <c r="K79" i="18"/>
  <c r="M79" i="18"/>
  <c r="O79" i="18"/>
  <c r="O72" i="18" s="1"/>
  <c r="Q79" i="18"/>
  <c r="V79" i="18"/>
  <c r="G82" i="18"/>
  <c r="I82" i="18"/>
  <c r="K82" i="18"/>
  <c r="M82" i="18"/>
  <c r="O82" i="18"/>
  <c r="Q82" i="18"/>
  <c r="Q72" i="18" s="1"/>
  <c r="V82" i="18"/>
  <c r="G85" i="18"/>
  <c r="M85" i="18" s="1"/>
  <c r="I85" i="18"/>
  <c r="K85" i="18"/>
  <c r="O85" i="18"/>
  <c r="Q85" i="18"/>
  <c r="V85" i="18"/>
  <c r="G88" i="18"/>
  <c r="I88" i="18"/>
  <c r="K88" i="18"/>
  <c r="M88" i="18"/>
  <c r="O88" i="18"/>
  <c r="Q88" i="18"/>
  <c r="V88" i="18"/>
  <c r="G93" i="18"/>
  <c r="M93" i="18" s="1"/>
  <c r="I93" i="18"/>
  <c r="K93" i="18"/>
  <c r="O93" i="18"/>
  <c r="Q93" i="18"/>
  <c r="V93" i="18"/>
  <c r="G99" i="18"/>
  <c r="G72" i="18" s="1"/>
  <c r="I99" i="18"/>
  <c r="K99" i="18"/>
  <c r="O99" i="18"/>
  <c r="Q99" i="18"/>
  <c r="V99" i="18"/>
  <c r="G106" i="18"/>
  <c r="M106" i="18" s="1"/>
  <c r="I106" i="18"/>
  <c r="K106" i="18"/>
  <c r="O106" i="18"/>
  <c r="Q106" i="18"/>
  <c r="V106" i="18"/>
  <c r="G108" i="18"/>
  <c r="I108" i="18"/>
  <c r="K108" i="18"/>
  <c r="M108" i="18"/>
  <c r="O108" i="18"/>
  <c r="Q108" i="18"/>
  <c r="V108" i="18"/>
  <c r="G110" i="18"/>
  <c r="I110" i="18"/>
  <c r="K110" i="18"/>
  <c r="M110" i="18"/>
  <c r="O110" i="18"/>
  <c r="Q110" i="18"/>
  <c r="V110" i="18"/>
  <c r="G112" i="18"/>
  <c r="I112" i="18"/>
  <c r="K112" i="18"/>
  <c r="M112" i="18"/>
  <c r="O112" i="18"/>
  <c r="Q112" i="18"/>
  <c r="V112" i="18"/>
  <c r="G114" i="18"/>
  <c r="M114" i="18" s="1"/>
  <c r="I114" i="18"/>
  <c r="K114" i="18"/>
  <c r="O114" i="18"/>
  <c r="Q114" i="18"/>
  <c r="V114" i="18"/>
  <c r="G116" i="18"/>
  <c r="I116" i="18"/>
  <c r="K116" i="18"/>
  <c r="M116" i="18"/>
  <c r="O116" i="18"/>
  <c r="Q116" i="18"/>
  <c r="V116" i="18"/>
  <c r="G119" i="18"/>
  <c r="M119" i="18" s="1"/>
  <c r="I119" i="18"/>
  <c r="K119" i="18"/>
  <c r="O119" i="18"/>
  <c r="Q119" i="18"/>
  <c r="V119" i="18"/>
  <c r="G122" i="18"/>
  <c r="M122" i="18" s="1"/>
  <c r="I122" i="18"/>
  <c r="K122" i="18"/>
  <c r="O122" i="18"/>
  <c r="Q122" i="18"/>
  <c r="V122" i="18"/>
  <c r="G126" i="18"/>
  <c r="M126" i="18" s="1"/>
  <c r="I126" i="18"/>
  <c r="K126" i="18"/>
  <c r="O126" i="18"/>
  <c r="Q126" i="18"/>
  <c r="V126" i="18"/>
  <c r="G129" i="18"/>
  <c r="I129" i="18"/>
  <c r="K129" i="18"/>
  <c r="M129" i="18"/>
  <c r="O129" i="18"/>
  <c r="Q129" i="18"/>
  <c r="V129" i="18"/>
  <c r="G133" i="18"/>
  <c r="I133" i="18"/>
  <c r="K133" i="18"/>
  <c r="M133" i="18"/>
  <c r="O133" i="18"/>
  <c r="Q133" i="18"/>
  <c r="V133" i="18"/>
  <c r="G135" i="18"/>
  <c r="I135" i="18"/>
  <c r="K135" i="18"/>
  <c r="M135" i="18"/>
  <c r="O135" i="18"/>
  <c r="Q135" i="18"/>
  <c r="V135" i="18"/>
  <c r="G137" i="18"/>
  <c r="M137" i="18" s="1"/>
  <c r="I137" i="18"/>
  <c r="K137" i="18"/>
  <c r="O137" i="18"/>
  <c r="Q137" i="18"/>
  <c r="V137" i="18"/>
  <c r="G140" i="18"/>
  <c r="I140" i="18"/>
  <c r="K140" i="18"/>
  <c r="M140" i="18"/>
  <c r="O140" i="18"/>
  <c r="Q140" i="18"/>
  <c r="V140" i="18"/>
  <c r="G143" i="18"/>
  <c r="G142" i="18" s="1"/>
  <c r="I143" i="18"/>
  <c r="I142" i="18" s="1"/>
  <c r="K143" i="18"/>
  <c r="O143" i="18"/>
  <c r="Q143" i="18"/>
  <c r="Q142" i="18" s="1"/>
  <c r="V143" i="18"/>
  <c r="G149" i="18"/>
  <c r="M149" i="18" s="1"/>
  <c r="I149" i="18"/>
  <c r="K149" i="18"/>
  <c r="K142" i="18" s="1"/>
  <c r="O149" i="18"/>
  <c r="Q149" i="18"/>
  <c r="V149" i="18"/>
  <c r="V142" i="18" s="1"/>
  <c r="G154" i="18"/>
  <c r="I154" i="18"/>
  <c r="K154" i="18"/>
  <c r="M154" i="18"/>
  <c r="O154" i="18"/>
  <c r="Q154" i="18"/>
  <c r="V154" i="18"/>
  <c r="G156" i="18"/>
  <c r="I156" i="18"/>
  <c r="K156" i="18"/>
  <c r="M156" i="18"/>
  <c r="O156" i="18"/>
  <c r="O142" i="18" s="1"/>
  <c r="Q156" i="18"/>
  <c r="V156" i="18"/>
  <c r="G157" i="18"/>
  <c r="I157" i="18"/>
  <c r="K157" i="18"/>
  <c r="M157" i="18"/>
  <c r="O157" i="18"/>
  <c r="Q157" i="18"/>
  <c r="V157" i="18"/>
  <c r="G160" i="18"/>
  <c r="M160" i="18" s="1"/>
  <c r="I160" i="18"/>
  <c r="K160" i="18"/>
  <c r="O160" i="18"/>
  <c r="Q160" i="18"/>
  <c r="V160" i="18"/>
  <c r="G162" i="18"/>
  <c r="I162" i="18"/>
  <c r="K162" i="18"/>
  <c r="M162" i="18"/>
  <c r="O162" i="18"/>
  <c r="Q162" i="18"/>
  <c r="V162" i="18"/>
  <c r="G163" i="18"/>
  <c r="M163" i="18" s="1"/>
  <c r="I163" i="18"/>
  <c r="K163" i="18"/>
  <c r="O163" i="18"/>
  <c r="Q163" i="18"/>
  <c r="V163" i="18"/>
  <c r="G165" i="18"/>
  <c r="M165" i="18" s="1"/>
  <c r="I165" i="18"/>
  <c r="K165" i="18"/>
  <c r="O165" i="18"/>
  <c r="Q165" i="18"/>
  <c r="V165" i="18"/>
  <c r="G167" i="18"/>
  <c r="M167" i="18" s="1"/>
  <c r="I167" i="18"/>
  <c r="K167" i="18"/>
  <c r="O167" i="18"/>
  <c r="Q167" i="18"/>
  <c r="V167" i="18"/>
  <c r="G168" i="18"/>
  <c r="I168" i="18"/>
  <c r="K168" i="18"/>
  <c r="M168" i="18"/>
  <c r="O168" i="18"/>
  <c r="Q168" i="18"/>
  <c r="V168" i="18"/>
  <c r="G169" i="18"/>
  <c r="I169" i="18"/>
  <c r="K169" i="18"/>
  <c r="M169" i="18"/>
  <c r="O169" i="18"/>
  <c r="Q169" i="18"/>
  <c r="V169" i="18"/>
  <c r="O170" i="18"/>
  <c r="G171" i="18"/>
  <c r="M171" i="18" s="1"/>
  <c r="I171" i="18"/>
  <c r="I170" i="18" s="1"/>
  <c r="K171" i="18"/>
  <c r="K170" i="18" s="1"/>
  <c r="O171" i="18"/>
  <c r="Q171" i="18"/>
  <c r="Q170" i="18" s="1"/>
  <c r="V171" i="18"/>
  <c r="V170" i="18" s="1"/>
  <c r="G174" i="18"/>
  <c r="I174" i="18"/>
  <c r="K174" i="18"/>
  <c r="M174" i="18"/>
  <c r="O174" i="18"/>
  <c r="Q174" i="18"/>
  <c r="V174" i="18"/>
  <c r="G175" i="18"/>
  <c r="G170" i="18" s="1"/>
  <c r="I175" i="18"/>
  <c r="K175" i="18"/>
  <c r="O175" i="18"/>
  <c r="Q175" i="18"/>
  <c r="V175" i="18"/>
  <c r="G178" i="18"/>
  <c r="M178" i="18" s="1"/>
  <c r="I178" i="18"/>
  <c r="I177" i="18" s="1"/>
  <c r="K178" i="18"/>
  <c r="K177" i="18" s="1"/>
  <c r="O178" i="18"/>
  <c r="Q178" i="18"/>
  <c r="Q177" i="18" s="1"/>
  <c r="V178" i="18"/>
  <c r="V177" i="18" s="1"/>
  <c r="G182" i="18"/>
  <c r="I182" i="18"/>
  <c r="K182" i="18"/>
  <c r="M182" i="18"/>
  <c r="O182" i="18"/>
  <c r="Q182" i="18"/>
  <c r="V182" i="18"/>
  <c r="G184" i="18"/>
  <c r="I184" i="18"/>
  <c r="K184" i="18"/>
  <c r="M184" i="18"/>
  <c r="O184" i="18"/>
  <c r="O177" i="18" s="1"/>
  <c r="Q184" i="18"/>
  <c r="V184" i="18"/>
  <c r="G188" i="18"/>
  <c r="M188" i="18" s="1"/>
  <c r="I188" i="18"/>
  <c r="K188" i="18"/>
  <c r="O188" i="18"/>
  <c r="Q188" i="18"/>
  <c r="V188" i="18"/>
  <c r="G189" i="18"/>
  <c r="M189" i="18" s="1"/>
  <c r="I189" i="18"/>
  <c r="K189" i="18"/>
  <c r="O189" i="18"/>
  <c r="Q189" i="18"/>
  <c r="V189" i="18"/>
  <c r="G190" i="18"/>
  <c r="I190" i="18"/>
  <c r="K190" i="18"/>
  <c r="M190" i="18"/>
  <c r="O190" i="18"/>
  <c r="Q190" i="18"/>
  <c r="V190" i="18"/>
  <c r="G191" i="18"/>
  <c r="M191" i="18" s="1"/>
  <c r="I191" i="18"/>
  <c r="K191" i="18"/>
  <c r="O191" i="18"/>
  <c r="Q191" i="18"/>
  <c r="V191" i="18"/>
  <c r="G192" i="18"/>
  <c r="G177" i="18" s="1"/>
  <c r="I192" i="18"/>
  <c r="K192" i="18"/>
  <c r="O192" i="18"/>
  <c r="Q192" i="18"/>
  <c r="V192" i="18"/>
  <c r="G194" i="18"/>
  <c r="M194" i="18" s="1"/>
  <c r="I194" i="18"/>
  <c r="K194" i="18"/>
  <c r="O194" i="18"/>
  <c r="Q194" i="18"/>
  <c r="V194" i="18"/>
  <c r="G199" i="18"/>
  <c r="I199" i="18"/>
  <c r="K199" i="18"/>
  <c r="M199" i="18"/>
  <c r="O199" i="18"/>
  <c r="Q199" i="18"/>
  <c r="V199" i="18"/>
  <c r="G202" i="18"/>
  <c r="I202" i="18"/>
  <c r="K202" i="18"/>
  <c r="M202" i="18"/>
  <c r="O202" i="18"/>
  <c r="Q202" i="18"/>
  <c r="V202" i="18"/>
  <c r="G204" i="18"/>
  <c r="M204" i="18" s="1"/>
  <c r="I204" i="18"/>
  <c r="K204" i="18"/>
  <c r="O204" i="18"/>
  <c r="Q204" i="18"/>
  <c r="V204" i="18"/>
  <c r="G207" i="18"/>
  <c r="M207" i="18" s="1"/>
  <c r="I207" i="18"/>
  <c r="K207" i="18"/>
  <c r="O207" i="18"/>
  <c r="Q207" i="18"/>
  <c r="V207" i="18"/>
  <c r="G210" i="18"/>
  <c r="G209" i="18" s="1"/>
  <c r="I210" i="18"/>
  <c r="I209" i="18" s="1"/>
  <c r="K210" i="18"/>
  <c r="O210" i="18"/>
  <c r="O209" i="18" s="1"/>
  <c r="Q210" i="18"/>
  <c r="V210" i="18"/>
  <c r="G213" i="18"/>
  <c r="M213" i="18" s="1"/>
  <c r="I213" i="18"/>
  <c r="K213" i="18"/>
  <c r="O213" i="18"/>
  <c r="Q213" i="18"/>
  <c r="Q209" i="18" s="1"/>
  <c r="V213" i="18"/>
  <c r="G216" i="18"/>
  <c r="M216" i="18" s="1"/>
  <c r="I216" i="18"/>
  <c r="K216" i="18"/>
  <c r="K209" i="18" s="1"/>
  <c r="O216" i="18"/>
  <c r="Q216" i="18"/>
  <c r="V216" i="18"/>
  <c r="G218" i="18"/>
  <c r="I218" i="18"/>
  <c r="K218" i="18"/>
  <c r="M218" i="18"/>
  <c r="O218" i="18"/>
  <c r="Q218" i="18"/>
  <c r="V218" i="18"/>
  <c r="G221" i="18"/>
  <c r="I221" i="18"/>
  <c r="K221" i="18"/>
  <c r="M221" i="18"/>
  <c r="O221" i="18"/>
  <c r="Q221" i="18"/>
  <c r="V221" i="18"/>
  <c r="G223" i="18"/>
  <c r="M223" i="18" s="1"/>
  <c r="I223" i="18"/>
  <c r="K223" i="18"/>
  <c r="O223" i="18"/>
  <c r="Q223" i="18"/>
  <c r="V223" i="18"/>
  <c r="G225" i="18"/>
  <c r="M225" i="18" s="1"/>
  <c r="I225" i="18"/>
  <c r="K225" i="18"/>
  <c r="O225" i="18"/>
  <c r="Q225" i="18"/>
  <c r="V225" i="18"/>
  <c r="G227" i="18"/>
  <c r="I227" i="18"/>
  <c r="K227" i="18"/>
  <c r="M227" i="18"/>
  <c r="O227" i="18"/>
  <c r="Q227" i="18"/>
  <c r="V227" i="18"/>
  <c r="V209" i="18" s="1"/>
  <c r="G229" i="18"/>
  <c r="M229" i="18" s="1"/>
  <c r="I229" i="18"/>
  <c r="K229" i="18"/>
  <c r="O229" i="18"/>
  <c r="Q229" i="18"/>
  <c r="V229" i="18"/>
  <c r="G231" i="18"/>
  <c r="M231" i="18" s="1"/>
  <c r="I231" i="18"/>
  <c r="K231" i="18"/>
  <c r="O231" i="18"/>
  <c r="Q231" i="18"/>
  <c r="V231" i="18"/>
  <c r="G232" i="18"/>
  <c r="M232" i="18" s="1"/>
  <c r="I232" i="18"/>
  <c r="K232" i="18"/>
  <c r="O232" i="18"/>
  <c r="Q232" i="18"/>
  <c r="V232" i="18"/>
  <c r="G235" i="18"/>
  <c r="I235" i="18"/>
  <c r="K235" i="18"/>
  <c r="M235" i="18"/>
  <c r="O235" i="18"/>
  <c r="Q235" i="18"/>
  <c r="V235" i="18"/>
  <c r="G237" i="18"/>
  <c r="I237" i="18"/>
  <c r="K237" i="18"/>
  <c r="M237" i="18"/>
  <c r="O237" i="18"/>
  <c r="Q237" i="18"/>
  <c r="V237" i="18"/>
  <c r="O238" i="18"/>
  <c r="G239" i="18"/>
  <c r="M239" i="18" s="1"/>
  <c r="I239" i="18"/>
  <c r="I238" i="18" s="1"/>
  <c r="K239" i="18"/>
  <c r="K238" i="18" s="1"/>
  <c r="O239" i="18"/>
  <c r="Q239" i="18"/>
  <c r="Q238" i="18" s="1"/>
  <c r="V239" i="18"/>
  <c r="V238" i="18" s="1"/>
  <c r="G241" i="18"/>
  <c r="I241" i="18"/>
  <c r="K241" i="18"/>
  <c r="M241" i="18"/>
  <c r="O241" i="18"/>
  <c r="Q241" i="18"/>
  <c r="V241" i="18"/>
  <c r="G242" i="18"/>
  <c r="G238" i="18" s="1"/>
  <c r="I242" i="18"/>
  <c r="K242" i="18"/>
  <c r="O242" i="18"/>
  <c r="Q242" i="18"/>
  <c r="V242" i="18"/>
  <c r="G244" i="18"/>
  <c r="M244" i="18" s="1"/>
  <c r="I244" i="18"/>
  <c r="K244" i="18"/>
  <c r="O244" i="18"/>
  <c r="Q244" i="18"/>
  <c r="V244" i="18"/>
  <c r="G246" i="18"/>
  <c r="I246" i="18"/>
  <c r="Q246" i="18"/>
  <c r="G247" i="18"/>
  <c r="I247" i="18"/>
  <c r="K247" i="18"/>
  <c r="K246" i="18" s="1"/>
  <c r="M247" i="18"/>
  <c r="M246" i="18" s="1"/>
  <c r="O247" i="18"/>
  <c r="O246" i="18" s="1"/>
  <c r="Q247" i="18"/>
  <c r="V247" i="18"/>
  <c r="V246" i="18" s="1"/>
  <c r="G250" i="18"/>
  <c r="M250" i="18" s="1"/>
  <c r="I250" i="18"/>
  <c r="I249" i="18" s="1"/>
  <c r="K250" i="18"/>
  <c r="O250" i="18"/>
  <c r="O249" i="18" s="1"/>
  <c r="Q250" i="18"/>
  <c r="Q249" i="18" s="1"/>
  <c r="V250" i="18"/>
  <c r="V249" i="18" s="1"/>
  <c r="G253" i="18"/>
  <c r="M253" i="18" s="1"/>
  <c r="I253" i="18"/>
  <c r="K253" i="18"/>
  <c r="K249" i="18" s="1"/>
  <c r="O253" i="18"/>
  <c r="Q253" i="18"/>
  <c r="V253" i="18"/>
  <c r="G257" i="18"/>
  <c r="I257" i="18"/>
  <c r="K257" i="18"/>
  <c r="M257" i="18"/>
  <c r="O257" i="18"/>
  <c r="Q257" i="18"/>
  <c r="V257" i="18"/>
  <c r="G261" i="18"/>
  <c r="M261" i="18" s="1"/>
  <c r="I261" i="18"/>
  <c r="K261" i="18"/>
  <c r="O261" i="18"/>
  <c r="Q261" i="18"/>
  <c r="V261" i="18"/>
  <c r="G262" i="18"/>
  <c r="M262" i="18" s="1"/>
  <c r="I262" i="18"/>
  <c r="K262" i="18"/>
  <c r="O262" i="18"/>
  <c r="Q262" i="18"/>
  <c r="V262" i="18"/>
  <c r="G265" i="18"/>
  <c r="M265" i="18" s="1"/>
  <c r="I265" i="18"/>
  <c r="K265" i="18"/>
  <c r="O265" i="18"/>
  <c r="Q265" i="18"/>
  <c r="V265" i="18"/>
  <c r="G270" i="18"/>
  <c r="I270" i="18"/>
  <c r="K270" i="18"/>
  <c r="M270" i="18"/>
  <c r="O270" i="18"/>
  <c r="Q270" i="18"/>
  <c r="V270" i="18"/>
  <c r="G273" i="18"/>
  <c r="I273" i="18"/>
  <c r="K273" i="18"/>
  <c r="M273" i="18"/>
  <c r="O273" i="18"/>
  <c r="Q273" i="18"/>
  <c r="V273" i="18"/>
  <c r="G276" i="18"/>
  <c r="M276" i="18" s="1"/>
  <c r="I276" i="18"/>
  <c r="K276" i="18"/>
  <c r="O276" i="18"/>
  <c r="Q276" i="18"/>
  <c r="V276" i="18"/>
  <c r="G280" i="18"/>
  <c r="I280" i="18"/>
  <c r="K280" i="18"/>
  <c r="M280" i="18"/>
  <c r="O280" i="18"/>
  <c r="Q280" i="18"/>
  <c r="V280" i="18"/>
  <c r="V279" i="18" s="1"/>
  <c r="G284" i="18"/>
  <c r="G279" i="18" s="1"/>
  <c r="I284" i="18"/>
  <c r="K284" i="18"/>
  <c r="O284" i="18"/>
  <c r="O279" i="18" s="1"/>
  <c r="Q284" i="18"/>
  <c r="V284" i="18"/>
  <c r="G286" i="18"/>
  <c r="M286" i="18" s="1"/>
  <c r="I286" i="18"/>
  <c r="I279" i="18" s="1"/>
  <c r="K286" i="18"/>
  <c r="O286" i="18"/>
  <c r="Q286" i="18"/>
  <c r="V286" i="18"/>
  <c r="G288" i="18"/>
  <c r="M288" i="18" s="1"/>
  <c r="I288" i="18"/>
  <c r="K288" i="18"/>
  <c r="O288" i="18"/>
  <c r="Q288" i="18"/>
  <c r="V288" i="18"/>
  <c r="G289" i="18"/>
  <c r="I289" i="18"/>
  <c r="K289" i="18"/>
  <c r="K279" i="18" s="1"/>
  <c r="M289" i="18"/>
  <c r="O289" i="18"/>
  <c r="Q289" i="18"/>
  <c r="V289" i="18"/>
  <c r="G292" i="18"/>
  <c r="I292" i="18"/>
  <c r="K292" i="18"/>
  <c r="M292" i="18"/>
  <c r="O292" i="18"/>
  <c r="Q292" i="18"/>
  <c r="V292" i="18"/>
  <c r="G295" i="18"/>
  <c r="M295" i="18" s="1"/>
  <c r="I295" i="18"/>
  <c r="K295" i="18"/>
  <c r="O295" i="18"/>
  <c r="Q295" i="18"/>
  <c r="V295" i="18"/>
  <c r="G297" i="18"/>
  <c r="M297" i="18" s="1"/>
  <c r="I297" i="18"/>
  <c r="K297" i="18"/>
  <c r="O297" i="18"/>
  <c r="Q297" i="18"/>
  <c r="Q279" i="18" s="1"/>
  <c r="V297" i="18"/>
  <c r="G301" i="18"/>
  <c r="G300" i="18" s="1"/>
  <c r="I301" i="18"/>
  <c r="K301" i="18"/>
  <c r="O301" i="18"/>
  <c r="O300" i="18" s="1"/>
  <c r="Q301" i="18"/>
  <c r="V301" i="18"/>
  <c r="G306" i="18"/>
  <c r="M306" i="18" s="1"/>
  <c r="I306" i="18"/>
  <c r="I300" i="18" s="1"/>
  <c r="K306" i="18"/>
  <c r="O306" i="18"/>
  <c r="Q306" i="18"/>
  <c r="Q300" i="18" s="1"/>
  <c r="V306" i="18"/>
  <c r="G309" i="18"/>
  <c r="M309" i="18" s="1"/>
  <c r="I309" i="18"/>
  <c r="K309" i="18"/>
  <c r="K300" i="18" s="1"/>
  <c r="O309" i="18"/>
  <c r="Q309" i="18"/>
  <c r="V309" i="18"/>
  <c r="G310" i="18"/>
  <c r="I310" i="18"/>
  <c r="K310" i="18"/>
  <c r="M310" i="18"/>
  <c r="O310" i="18"/>
  <c r="Q310" i="18"/>
  <c r="V310" i="18"/>
  <c r="G312" i="18"/>
  <c r="I312" i="18"/>
  <c r="K312" i="18"/>
  <c r="M312" i="18"/>
  <c r="O312" i="18"/>
  <c r="Q312" i="18"/>
  <c r="V312" i="18"/>
  <c r="G314" i="18"/>
  <c r="M314" i="18" s="1"/>
  <c r="I314" i="18"/>
  <c r="K314" i="18"/>
  <c r="O314" i="18"/>
  <c r="Q314" i="18"/>
  <c r="V314" i="18"/>
  <c r="G319" i="18"/>
  <c r="M319" i="18" s="1"/>
  <c r="I319" i="18"/>
  <c r="K319" i="18"/>
  <c r="O319" i="18"/>
  <c r="Q319" i="18"/>
  <c r="V319" i="18"/>
  <c r="G321" i="18"/>
  <c r="I321" i="18"/>
  <c r="K321" i="18"/>
  <c r="M321" i="18"/>
  <c r="O321" i="18"/>
  <c r="Q321" i="18"/>
  <c r="V321" i="18"/>
  <c r="V300" i="18" s="1"/>
  <c r="G324" i="18"/>
  <c r="G323" i="18" s="1"/>
  <c r="I324" i="18"/>
  <c r="I323" i="18" s="1"/>
  <c r="K324" i="18"/>
  <c r="O324" i="18"/>
  <c r="Q324" i="18"/>
  <c r="Q323" i="18" s="1"/>
  <c r="V324" i="18"/>
  <c r="G328" i="18"/>
  <c r="M328" i="18" s="1"/>
  <c r="I328" i="18"/>
  <c r="K328" i="18"/>
  <c r="K323" i="18" s="1"/>
  <c r="O328" i="18"/>
  <c r="Q328" i="18"/>
  <c r="V328" i="18"/>
  <c r="V323" i="18" s="1"/>
  <c r="G330" i="18"/>
  <c r="I330" i="18"/>
  <c r="K330" i="18"/>
  <c r="M330" i="18"/>
  <c r="O330" i="18"/>
  <c r="Q330" i="18"/>
  <c r="V330" i="18"/>
  <c r="G331" i="18"/>
  <c r="I331" i="18"/>
  <c r="K331" i="18"/>
  <c r="M331" i="18"/>
  <c r="O331" i="18"/>
  <c r="O323" i="18" s="1"/>
  <c r="Q331" i="18"/>
  <c r="V331" i="18"/>
  <c r="G334" i="18"/>
  <c r="M334" i="18" s="1"/>
  <c r="I334" i="18"/>
  <c r="I333" i="18" s="1"/>
  <c r="K334" i="18"/>
  <c r="K333" i="18" s="1"/>
  <c r="O334" i="18"/>
  <c r="Q334" i="18"/>
  <c r="Q333" i="18" s="1"/>
  <c r="V334" i="18"/>
  <c r="V333" i="18" s="1"/>
  <c r="G337" i="18"/>
  <c r="I337" i="18"/>
  <c r="K337" i="18"/>
  <c r="M337" i="18"/>
  <c r="O337" i="18"/>
  <c r="Q337" i="18"/>
  <c r="V337" i="18"/>
  <c r="G339" i="18"/>
  <c r="G333" i="18" s="1"/>
  <c r="I339" i="18"/>
  <c r="K339" i="18"/>
  <c r="M339" i="18"/>
  <c r="O339" i="18"/>
  <c r="Q339" i="18"/>
  <c r="V339" i="18"/>
  <c r="G340" i="18"/>
  <c r="M340" i="18" s="1"/>
  <c r="I340" i="18"/>
  <c r="K340" i="18"/>
  <c r="O340" i="18"/>
  <c r="Q340" i="18"/>
  <c r="V340" i="18"/>
  <c r="G341" i="18"/>
  <c r="M341" i="18" s="1"/>
  <c r="I341" i="18"/>
  <c r="K341" i="18"/>
  <c r="O341" i="18"/>
  <c r="Q341" i="18"/>
  <c r="V341" i="18"/>
  <c r="G342" i="18"/>
  <c r="I342" i="18"/>
  <c r="K342" i="18"/>
  <c r="M342" i="18"/>
  <c r="O342" i="18"/>
  <c r="Q342" i="18"/>
  <c r="V342" i="18"/>
  <c r="G343" i="18"/>
  <c r="I343" i="18"/>
  <c r="K343" i="18"/>
  <c r="M343" i="18"/>
  <c r="O343" i="18"/>
  <c r="Q343" i="18"/>
  <c r="V343" i="18"/>
  <c r="G346" i="18"/>
  <c r="M346" i="18" s="1"/>
  <c r="I346" i="18"/>
  <c r="K346" i="18"/>
  <c r="O346" i="18"/>
  <c r="O333" i="18" s="1"/>
  <c r="Q346" i="18"/>
  <c r="V346" i="18"/>
  <c r="G348" i="18"/>
  <c r="M348" i="18" s="1"/>
  <c r="I348" i="18"/>
  <c r="K348" i="18"/>
  <c r="O348" i="18"/>
  <c r="Q348" i="18"/>
  <c r="V348" i="18"/>
  <c r="I349" i="18"/>
  <c r="K349" i="18"/>
  <c r="Q349" i="18"/>
  <c r="V349" i="18"/>
  <c r="G350" i="18"/>
  <c r="G349" i="18" s="1"/>
  <c r="I350" i="18"/>
  <c r="K350" i="18"/>
  <c r="M350" i="18"/>
  <c r="M349" i="18" s="1"/>
  <c r="O350" i="18"/>
  <c r="O349" i="18" s="1"/>
  <c r="Q350" i="18"/>
  <c r="V350" i="18"/>
  <c r="G351" i="18"/>
  <c r="G352" i="18"/>
  <c r="M352" i="18" s="1"/>
  <c r="I352" i="18"/>
  <c r="I351" i="18" s="1"/>
  <c r="K352" i="18"/>
  <c r="K351" i="18" s="1"/>
  <c r="O352" i="18"/>
  <c r="Q352" i="18"/>
  <c r="Q351" i="18" s="1"/>
  <c r="V352" i="18"/>
  <c r="V351" i="18" s="1"/>
  <c r="G356" i="18"/>
  <c r="I356" i="18"/>
  <c r="K356" i="18"/>
  <c r="M356" i="18"/>
  <c r="O356" i="18"/>
  <c r="Q356" i="18"/>
  <c r="V356" i="18"/>
  <c r="G357" i="18"/>
  <c r="I357" i="18"/>
  <c r="K357" i="18"/>
  <c r="M357" i="18"/>
  <c r="O357" i="18"/>
  <c r="O351" i="18" s="1"/>
  <c r="Q357" i="18"/>
  <c r="V357" i="18"/>
  <c r="G363" i="18"/>
  <c r="M363" i="18" s="1"/>
  <c r="I363" i="18"/>
  <c r="K363" i="18"/>
  <c r="O363" i="18"/>
  <c r="Q363" i="18"/>
  <c r="V363" i="18"/>
  <c r="G368" i="18"/>
  <c r="M368" i="18" s="1"/>
  <c r="I368" i="18"/>
  <c r="K368" i="18"/>
  <c r="O368" i="18"/>
  <c r="Q368" i="18"/>
  <c r="V368" i="18"/>
  <c r="G373" i="18"/>
  <c r="I373" i="18"/>
  <c r="K373" i="18"/>
  <c r="M373" i="18"/>
  <c r="O373" i="18"/>
  <c r="Q373" i="18"/>
  <c r="V373" i="18"/>
  <c r="G375" i="18"/>
  <c r="I375" i="18"/>
  <c r="K375" i="18"/>
  <c r="M375" i="18"/>
  <c r="O375" i="18"/>
  <c r="Q375" i="18"/>
  <c r="V375" i="18"/>
  <c r="G378" i="18"/>
  <c r="M378" i="18" s="1"/>
  <c r="I378" i="18"/>
  <c r="I377" i="18" s="1"/>
  <c r="K378" i="18"/>
  <c r="K377" i="18" s="1"/>
  <c r="O378" i="18"/>
  <c r="Q378" i="18"/>
  <c r="Q377" i="18" s="1"/>
  <c r="V378" i="18"/>
  <c r="V377" i="18" s="1"/>
  <c r="G381" i="18"/>
  <c r="I381" i="18"/>
  <c r="K381" i="18"/>
  <c r="M381" i="18"/>
  <c r="O381" i="18"/>
  <c r="Q381" i="18"/>
  <c r="V381" i="18"/>
  <c r="G383" i="18"/>
  <c r="I383" i="18"/>
  <c r="K383" i="18"/>
  <c r="M383" i="18"/>
  <c r="O383" i="18"/>
  <c r="O377" i="18" s="1"/>
  <c r="Q383" i="18"/>
  <c r="V383" i="18"/>
  <c r="G387" i="18"/>
  <c r="M387" i="18" s="1"/>
  <c r="I387" i="18"/>
  <c r="K387" i="18"/>
  <c r="O387" i="18"/>
  <c r="Q387" i="18"/>
  <c r="V387" i="18"/>
  <c r="G390" i="18"/>
  <c r="M390" i="18" s="1"/>
  <c r="I390" i="18"/>
  <c r="K390" i="18"/>
  <c r="O390" i="18"/>
  <c r="Q390" i="18"/>
  <c r="V390" i="18"/>
  <c r="G392" i="18"/>
  <c r="I392" i="18"/>
  <c r="K392" i="18"/>
  <c r="M392" i="18"/>
  <c r="O392" i="18"/>
  <c r="Q392" i="18"/>
  <c r="V392" i="18"/>
  <c r="G394" i="18"/>
  <c r="I394" i="18"/>
  <c r="K394" i="18"/>
  <c r="M394" i="18"/>
  <c r="O394" i="18"/>
  <c r="Q394" i="18"/>
  <c r="V394" i="18"/>
  <c r="G397" i="18"/>
  <c r="G377" i="18" s="1"/>
  <c r="I397" i="18"/>
  <c r="K397" i="18"/>
  <c r="O397" i="18"/>
  <c r="Q397" i="18"/>
  <c r="V397" i="18"/>
  <c r="G401" i="18"/>
  <c r="M401" i="18" s="1"/>
  <c r="I401" i="18"/>
  <c r="K401" i="18"/>
  <c r="O401" i="18"/>
  <c r="Q401" i="18"/>
  <c r="V401" i="18"/>
  <c r="G403" i="18"/>
  <c r="I403" i="18"/>
  <c r="K403" i="18"/>
  <c r="M403" i="18"/>
  <c r="O403" i="18"/>
  <c r="Q403" i="18"/>
  <c r="V403" i="18"/>
  <c r="G405" i="18"/>
  <c r="I405" i="18"/>
  <c r="K405" i="18"/>
  <c r="M405" i="18"/>
  <c r="O405" i="18"/>
  <c r="Q405" i="18"/>
  <c r="V405" i="18"/>
  <c r="G408" i="18"/>
  <c r="M408" i="18" s="1"/>
  <c r="I408" i="18"/>
  <c r="K408" i="18"/>
  <c r="O408" i="18"/>
  <c r="Q408" i="18"/>
  <c r="V408" i="18"/>
  <c r="G411" i="18"/>
  <c r="M411" i="18" s="1"/>
  <c r="I411" i="18"/>
  <c r="K411" i="18"/>
  <c r="O411" i="18"/>
  <c r="Q411" i="18"/>
  <c r="V411" i="18"/>
  <c r="G414" i="18"/>
  <c r="G413" i="18" s="1"/>
  <c r="I414" i="18"/>
  <c r="I413" i="18" s="1"/>
  <c r="K414" i="18"/>
  <c r="M414" i="18"/>
  <c r="M413" i="18" s="1"/>
  <c r="O414" i="18"/>
  <c r="O413" i="18" s="1"/>
  <c r="Q414" i="18"/>
  <c r="V414" i="18"/>
  <c r="G415" i="18"/>
  <c r="M415" i="18" s="1"/>
  <c r="I415" i="18"/>
  <c r="K415" i="18"/>
  <c r="O415" i="18"/>
  <c r="Q415" i="18"/>
  <c r="Q413" i="18" s="1"/>
  <c r="V415" i="18"/>
  <c r="G418" i="18"/>
  <c r="M418" i="18" s="1"/>
  <c r="I418" i="18"/>
  <c r="K418" i="18"/>
  <c r="K413" i="18" s="1"/>
  <c r="O418" i="18"/>
  <c r="Q418" i="18"/>
  <c r="V418" i="18"/>
  <c r="G420" i="18"/>
  <c r="I420" i="18"/>
  <c r="K420" i="18"/>
  <c r="M420" i="18"/>
  <c r="O420" i="18"/>
  <c r="Q420" i="18"/>
  <c r="V420" i="18"/>
  <c r="G422" i="18"/>
  <c r="I422" i="18"/>
  <c r="K422" i="18"/>
  <c r="M422" i="18"/>
  <c r="O422" i="18"/>
  <c r="Q422" i="18"/>
  <c r="V422" i="18"/>
  <c r="G426" i="18"/>
  <c r="M426" i="18" s="1"/>
  <c r="I426" i="18"/>
  <c r="K426" i="18"/>
  <c r="O426" i="18"/>
  <c r="Q426" i="18"/>
  <c r="V426" i="18"/>
  <c r="G429" i="18"/>
  <c r="M429" i="18" s="1"/>
  <c r="I429" i="18"/>
  <c r="K429" i="18"/>
  <c r="O429" i="18"/>
  <c r="Q429" i="18"/>
  <c r="V429" i="18"/>
  <c r="G432" i="18"/>
  <c r="I432" i="18"/>
  <c r="K432" i="18"/>
  <c r="M432" i="18"/>
  <c r="O432" i="18"/>
  <c r="Q432" i="18"/>
  <c r="V432" i="18"/>
  <c r="V413" i="18" s="1"/>
  <c r="G433" i="18"/>
  <c r="I433" i="18"/>
  <c r="K433" i="18"/>
  <c r="M433" i="18"/>
  <c r="O433" i="18"/>
  <c r="Q433" i="18"/>
  <c r="V433" i="18"/>
  <c r="G436" i="18"/>
  <c r="M436" i="18" s="1"/>
  <c r="I436" i="18"/>
  <c r="I435" i="18" s="1"/>
  <c r="K436" i="18"/>
  <c r="K435" i="18" s="1"/>
  <c r="O436" i="18"/>
  <c r="Q436" i="18"/>
  <c r="Q435" i="18" s="1"/>
  <c r="V436" i="18"/>
  <c r="V435" i="18" s="1"/>
  <c r="G437" i="18"/>
  <c r="I437" i="18"/>
  <c r="K437" i="18"/>
  <c r="M437" i="18"/>
  <c r="O437" i="18"/>
  <c r="Q437" i="18"/>
  <c r="V437" i="18"/>
  <c r="G439" i="18"/>
  <c r="I439" i="18"/>
  <c r="K439" i="18"/>
  <c r="M439" i="18"/>
  <c r="O439" i="18"/>
  <c r="O435" i="18" s="1"/>
  <c r="Q439" i="18"/>
  <c r="V439" i="18"/>
  <c r="G441" i="18"/>
  <c r="M441" i="18" s="1"/>
  <c r="I441" i="18"/>
  <c r="K441" i="18"/>
  <c r="O441" i="18"/>
  <c r="Q441" i="18"/>
  <c r="V441" i="18"/>
  <c r="G443" i="18"/>
  <c r="M443" i="18" s="1"/>
  <c r="I443" i="18"/>
  <c r="K443" i="18"/>
  <c r="O443" i="18"/>
  <c r="Q443" i="18"/>
  <c r="V443" i="18"/>
  <c r="G445" i="18"/>
  <c r="I445" i="18"/>
  <c r="K445" i="18"/>
  <c r="M445" i="18"/>
  <c r="O445" i="18"/>
  <c r="Q445" i="18"/>
  <c r="V445" i="18"/>
  <c r="G447" i="18"/>
  <c r="I447" i="18"/>
  <c r="K447" i="18"/>
  <c r="M447" i="18"/>
  <c r="O447" i="18"/>
  <c r="Q447" i="18"/>
  <c r="V447" i="18"/>
  <c r="G449" i="18"/>
  <c r="G435" i="18" s="1"/>
  <c r="I449" i="18"/>
  <c r="K449" i="18"/>
  <c r="O449" i="18"/>
  <c r="Q449" i="18"/>
  <c r="V449" i="18"/>
  <c r="I451" i="18"/>
  <c r="G452" i="18"/>
  <c r="I452" i="18"/>
  <c r="K452" i="18"/>
  <c r="K451" i="18" s="1"/>
  <c r="M452" i="18"/>
  <c r="M451" i="18" s="1"/>
  <c r="O452" i="18"/>
  <c r="Q452" i="18"/>
  <c r="V452" i="18"/>
  <c r="V451" i="18" s="1"/>
  <c r="G456" i="18"/>
  <c r="G451" i="18" s="1"/>
  <c r="I456" i="18"/>
  <c r="K456" i="18"/>
  <c r="M456" i="18"/>
  <c r="O456" i="18"/>
  <c r="O451" i="18" s="1"/>
  <c r="Q456" i="18"/>
  <c r="V456" i="18"/>
  <c r="G459" i="18"/>
  <c r="M459" i="18" s="1"/>
  <c r="I459" i="18"/>
  <c r="K459" i="18"/>
  <c r="O459" i="18"/>
  <c r="Q459" i="18"/>
  <c r="Q451" i="18" s="1"/>
  <c r="V459" i="18"/>
  <c r="G463" i="18"/>
  <c r="M463" i="18" s="1"/>
  <c r="I463" i="18"/>
  <c r="K463" i="18"/>
  <c r="O463" i="18"/>
  <c r="Q463" i="18"/>
  <c r="V463" i="18"/>
  <c r="G468" i="18"/>
  <c r="I468" i="18"/>
  <c r="K468" i="18"/>
  <c r="M468" i="18"/>
  <c r="O468" i="18"/>
  <c r="Q468" i="18"/>
  <c r="V468" i="18"/>
  <c r="G474" i="18"/>
  <c r="I474" i="18"/>
  <c r="K474" i="18"/>
  <c r="M474" i="18"/>
  <c r="O474" i="18"/>
  <c r="Q474" i="18"/>
  <c r="V474" i="18"/>
  <c r="G477" i="18"/>
  <c r="M477" i="18" s="1"/>
  <c r="I477" i="18"/>
  <c r="I476" i="18" s="1"/>
  <c r="K477" i="18"/>
  <c r="K476" i="18" s="1"/>
  <c r="O477" i="18"/>
  <c r="Q477" i="18"/>
  <c r="Q476" i="18" s="1"/>
  <c r="V477" i="18"/>
  <c r="V476" i="18" s="1"/>
  <c r="G480" i="18"/>
  <c r="I480" i="18"/>
  <c r="K480" i="18"/>
  <c r="M480" i="18"/>
  <c r="O480" i="18"/>
  <c r="Q480" i="18"/>
  <c r="V480" i="18"/>
  <c r="G483" i="18"/>
  <c r="I483" i="18"/>
  <c r="K483" i="18"/>
  <c r="M483" i="18"/>
  <c r="O483" i="18"/>
  <c r="O476" i="18" s="1"/>
  <c r="Q483" i="18"/>
  <c r="V483" i="18"/>
  <c r="G487" i="18"/>
  <c r="M487" i="18" s="1"/>
  <c r="I487" i="18"/>
  <c r="K487" i="18"/>
  <c r="O487" i="18"/>
  <c r="Q487" i="18"/>
  <c r="V487" i="18"/>
  <c r="G490" i="18"/>
  <c r="M490" i="18" s="1"/>
  <c r="I490" i="18"/>
  <c r="K490" i="18"/>
  <c r="O490" i="18"/>
  <c r="Q490" i="18"/>
  <c r="V490" i="18"/>
  <c r="G494" i="18"/>
  <c r="I494" i="18"/>
  <c r="K494" i="18"/>
  <c r="M494" i="18"/>
  <c r="O494" i="18"/>
  <c r="Q494" i="18"/>
  <c r="V494" i="18"/>
  <c r="G498" i="18"/>
  <c r="I498" i="18"/>
  <c r="K498" i="18"/>
  <c r="M498" i="18"/>
  <c r="O498" i="18"/>
  <c r="Q498" i="18"/>
  <c r="V498" i="18"/>
  <c r="G500" i="18"/>
  <c r="G476" i="18" s="1"/>
  <c r="I500" i="18"/>
  <c r="K500" i="18"/>
  <c r="O500" i="18"/>
  <c r="Q500" i="18"/>
  <c r="V500" i="18"/>
  <c r="G502" i="18"/>
  <c r="M502" i="18" s="1"/>
  <c r="I502" i="18"/>
  <c r="K502" i="18"/>
  <c r="O502" i="18"/>
  <c r="Q502" i="18"/>
  <c r="V502" i="18"/>
  <c r="G504" i="18"/>
  <c r="I504" i="18"/>
  <c r="K504" i="18"/>
  <c r="M504" i="18"/>
  <c r="O504" i="18"/>
  <c r="Q504" i="18"/>
  <c r="V504" i="18"/>
  <c r="G506" i="18"/>
  <c r="I506" i="18"/>
  <c r="K506" i="18"/>
  <c r="M506" i="18"/>
  <c r="O506" i="18"/>
  <c r="Q506" i="18"/>
  <c r="V506" i="18"/>
  <c r="G508" i="18"/>
  <c r="M508" i="18" s="1"/>
  <c r="I508" i="18"/>
  <c r="K508" i="18"/>
  <c r="O508" i="18"/>
  <c r="Q508" i="18"/>
  <c r="V508" i="18"/>
  <c r="G510" i="18"/>
  <c r="M510" i="18" s="1"/>
  <c r="I510" i="18"/>
  <c r="K510" i="18"/>
  <c r="O510" i="18"/>
  <c r="Q510" i="18"/>
  <c r="V510" i="18"/>
  <c r="G513" i="18"/>
  <c r="I513" i="18"/>
  <c r="K513" i="18"/>
  <c r="M513" i="18"/>
  <c r="O513" i="18"/>
  <c r="Q513" i="18"/>
  <c r="V513" i="18"/>
  <c r="G515" i="18"/>
  <c r="I515" i="18"/>
  <c r="K515" i="18"/>
  <c r="M515" i="18"/>
  <c r="O515" i="18"/>
  <c r="Q515" i="18"/>
  <c r="V515" i="18"/>
  <c r="G517" i="18"/>
  <c r="M517" i="18" s="1"/>
  <c r="I517" i="18"/>
  <c r="K517" i="18"/>
  <c r="O517" i="18"/>
  <c r="Q517" i="18"/>
  <c r="V517" i="18"/>
  <c r="G520" i="18"/>
  <c r="M520" i="18" s="1"/>
  <c r="I520" i="18"/>
  <c r="K520" i="18"/>
  <c r="O520" i="18"/>
  <c r="Q520" i="18"/>
  <c r="V520" i="18"/>
  <c r="G522" i="18"/>
  <c r="I522" i="18"/>
  <c r="K522" i="18"/>
  <c r="M522" i="18"/>
  <c r="O522" i="18"/>
  <c r="Q522" i="18"/>
  <c r="V522" i="18"/>
  <c r="G524" i="18"/>
  <c r="I524" i="18"/>
  <c r="K524" i="18"/>
  <c r="M524" i="18"/>
  <c r="O524" i="18"/>
  <c r="Q524" i="18"/>
  <c r="V524" i="18"/>
  <c r="G526" i="18"/>
  <c r="M526" i="18" s="1"/>
  <c r="I526" i="18"/>
  <c r="K526" i="18"/>
  <c r="O526" i="18"/>
  <c r="Q526" i="18"/>
  <c r="V526" i="18"/>
  <c r="G527" i="18"/>
  <c r="M527" i="18" s="1"/>
  <c r="I527" i="18"/>
  <c r="K527" i="18"/>
  <c r="O527" i="18"/>
  <c r="Q527" i="18"/>
  <c r="V527" i="18"/>
  <c r="G528" i="18"/>
  <c r="I528" i="18"/>
  <c r="K528" i="18"/>
  <c r="M528" i="18"/>
  <c r="O528" i="18"/>
  <c r="Q528" i="18"/>
  <c r="V528" i="18"/>
  <c r="G529" i="18"/>
  <c r="I529" i="18"/>
  <c r="K529" i="18"/>
  <c r="M529" i="18"/>
  <c r="O529" i="18"/>
  <c r="Q529" i="18"/>
  <c r="V529" i="18"/>
  <c r="G531" i="18"/>
  <c r="M531" i="18" s="1"/>
  <c r="I531" i="18"/>
  <c r="K531" i="18"/>
  <c r="O531" i="18"/>
  <c r="Q531" i="18"/>
  <c r="V531" i="18"/>
  <c r="G533" i="18"/>
  <c r="M533" i="18" s="1"/>
  <c r="I533" i="18"/>
  <c r="K533" i="18"/>
  <c r="O533" i="18"/>
  <c r="Q533" i="18"/>
  <c r="V533" i="18"/>
  <c r="G536" i="18"/>
  <c r="I536" i="18"/>
  <c r="K536" i="18"/>
  <c r="M536" i="18"/>
  <c r="O536" i="18"/>
  <c r="Q536" i="18"/>
  <c r="V536" i="18"/>
  <c r="G538" i="18"/>
  <c r="I538" i="18"/>
  <c r="K538" i="18"/>
  <c r="M538" i="18"/>
  <c r="O538" i="18"/>
  <c r="Q538" i="18"/>
  <c r="V538" i="18"/>
  <c r="G541" i="18"/>
  <c r="M541" i="18" s="1"/>
  <c r="I541" i="18"/>
  <c r="K541" i="18"/>
  <c r="O541" i="18"/>
  <c r="Q541" i="18"/>
  <c r="V541" i="18"/>
  <c r="G543" i="18"/>
  <c r="M543" i="18" s="1"/>
  <c r="I543" i="18"/>
  <c r="K543" i="18"/>
  <c r="O543" i="18"/>
  <c r="Q543" i="18"/>
  <c r="V543" i="18"/>
  <c r="G547" i="18"/>
  <c r="I547" i="18"/>
  <c r="K547" i="18"/>
  <c r="M547" i="18"/>
  <c r="O547" i="18"/>
  <c r="Q547" i="18"/>
  <c r="V547" i="18"/>
  <c r="G550" i="18"/>
  <c r="I550" i="18"/>
  <c r="K550" i="18"/>
  <c r="M550" i="18"/>
  <c r="O550" i="18"/>
  <c r="Q550" i="18"/>
  <c r="V550" i="18"/>
  <c r="G553" i="18"/>
  <c r="M553" i="18" s="1"/>
  <c r="I553" i="18"/>
  <c r="I552" i="18" s="1"/>
  <c r="K553" i="18"/>
  <c r="K552" i="18" s="1"/>
  <c r="O553" i="18"/>
  <c r="Q553" i="18"/>
  <c r="Q552" i="18" s="1"/>
  <c r="V553" i="18"/>
  <c r="V552" i="18" s="1"/>
  <c r="G555" i="18"/>
  <c r="I555" i="18"/>
  <c r="K555" i="18"/>
  <c r="M555" i="18"/>
  <c r="O555" i="18"/>
  <c r="Q555" i="18"/>
  <c r="V555" i="18"/>
  <c r="G556" i="18"/>
  <c r="I556" i="18"/>
  <c r="K556" i="18"/>
  <c r="M556" i="18"/>
  <c r="O556" i="18"/>
  <c r="O552" i="18" s="1"/>
  <c r="Q556" i="18"/>
  <c r="V556" i="18"/>
  <c r="G565" i="18"/>
  <c r="M565" i="18" s="1"/>
  <c r="I565" i="18"/>
  <c r="K565" i="18"/>
  <c r="O565" i="18"/>
  <c r="Q565" i="18"/>
  <c r="V565" i="18"/>
  <c r="G570" i="18"/>
  <c r="M570" i="18" s="1"/>
  <c r="I570" i="18"/>
  <c r="K570" i="18"/>
  <c r="O570" i="18"/>
  <c r="Q570" i="18"/>
  <c r="V570" i="18"/>
  <c r="G571" i="18"/>
  <c r="I571" i="18"/>
  <c r="K571" i="18"/>
  <c r="M571" i="18"/>
  <c r="O571" i="18"/>
  <c r="Q571" i="18"/>
  <c r="V571" i="18"/>
  <c r="G575" i="18"/>
  <c r="I575" i="18"/>
  <c r="K575" i="18"/>
  <c r="M575" i="18"/>
  <c r="O575" i="18"/>
  <c r="Q575" i="18"/>
  <c r="V575" i="18"/>
  <c r="G576" i="18"/>
  <c r="G552" i="18" s="1"/>
  <c r="I576" i="18"/>
  <c r="K576" i="18"/>
  <c r="O576" i="18"/>
  <c r="Q576" i="18"/>
  <c r="V576" i="18"/>
  <c r="G578" i="18"/>
  <c r="M578" i="18" s="1"/>
  <c r="I578" i="18"/>
  <c r="K578" i="18"/>
  <c r="O578" i="18"/>
  <c r="Q578" i="18"/>
  <c r="V578" i="18"/>
  <c r="G580" i="18"/>
  <c r="I580" i="18"/>
  <c r="K580" i="18"/>
  <c r="M580" i="18"/>
  <c r="O580" i="18"/>
  <c r="Q580" i="18"/>
  <c r="V580" i="18"/>
  <c r="G583" i="18"/>
  <c r="I583" i="18"/>
  <c r="K583" i="18"/>
  <c r="M583" i="18"/>
  <c r="O583" i="18"/>
  <c r="Q583" i="18"/>
  <c r="V583" i="18"/>
  <c r="G586" i="18"/>
  <c r="M586" i="18" s="1"/>
  <c r="I586" i="18"/>
  <c r="K586" i="18"/>
  <c r="O586" i="18"/>
  <c r="Q586" i="18"/>
  <c r="V586" i="18"/>
  <c r="G589" i="18"/>
  <c r="M589" i="18" s="1"/>
  <c r="I589" i="18"/>
  <c r="K589" i="18"/>
  <c r="O589" i="18"/>
  <c r="Q589" i="18"/>
  <c r="V589" i="18"/>
  <c r="G592" i="18"/>
  <c r="I592" i="18"/>
  <c r="K592" i="18"/>
  <c r="M592" i="18"/>
  <c r="O592" i="18"/>
  <c r="Q592" i="18"/>
  <c r="V592" i="18"/>
  <c r="G595" i="18"/>
  <c r="I595" i="18"/>
  <c r="K595" i="18"/>
  <c r="M595" i="18"/>
  <c r="O595" i="18"/>
  <c r="Q595" i="18"/>
  <c r="V595" i="18"/>
  <c r="G598" i="18"/>
  <c r="M598" i="18" s="1"/>
  <c r="I598" i="18"/>
  <c r="K598" i="18"/>
  <c r="O598" i="18"/>
  <c r="Q598" i="18"/>
  <c r="V598" i="18"/>
  <c r="G601" i="18"/>
  <c r="M601" i="18" s="1"/>
  <c r="I601" i="18"/>
  <c r="K601" i="18"/>
  <c r="O601" i="18"/>
  <c r="Q601" i="18"/>
  <c r="V601" i="18"/>
  <c r="G605" i="18"/>
  <c r="I605" i="18"/>
  <c r="K605" i="18"/>
  <c r="M605" i="18"/>
  <c r="O605" i="18"/>
  <c r="Q605" i="18"/>
  <c r="V605" i="18"/>
  <c r="G609" i="18"/>
  <c r="I609" i="18"/>
  <c r="K609" i="18"/>
  <c r="M609" i="18"/>
  <c r="O609" i="18"/>
  <c r="Q609" i="18"/>
  <c r="V609" i="18"/>
  <c r="G611" i="18"/>
  <c r="M611" i="18" s="1"/>
  <c r="I611" i="18"/>
  <c r="K611" i="18"/>
  <c r="O611" i="18"/>
  <c r="Q611" i="18"/>
  <c r="V611" i="18"/>
  <c r="G613" i="18"/>
  <c r="M613" i="18" s="1"/>
  <c r="I613" i="18"/>
  <c r="K613" i="18"/>
  <c r="O613" i="18"/>
  <c r="Q613" i="18"/>
  <c r="V613" i="18"/>
  <c r="G615" i="18"/>
  <c r="I615" i="18"/>
  <c r="K615" i="18"/>
  <c r="M615" i="18"/>
  <c r="O615" i="18"/>
  <c r="Q615" i="18"/>
  <c r="V615" i="18"/>
  <c r="G616" i="18"/>
  <c r="I616" i="18"/>
  <c r="K616" i="18"/>
  <c r="M616" i="18"/>
  <c r="O616" i="18"/>
  <c r="Q616" i="18"/>
  <c r="V616" i="18"/>
  <c r="G619" i="18"/>
  <c r="M619" i="18" s="1"/>
  <c r="I619" i="18"/>
  <c r="K619" i="18"/>
  <c r="O619" i="18"/>
  <c r="Q619" i="18"/>
  <c r="V619" i="18"/>
  <c r="G623" i="18"/>
  <c r="M623" i="18" s="1"/>
  <c r="I623" i="18"/>
  <c r="K623" i="18"/>
  <c r="O623" i="18"/>
  <c r="Q623" i="18"/>
  <c r="V623" i="18"/>
  <c r="G626" i="18"/>
  <c r="I626" i="18"/>
  <c r="K626" i="18"/>
  <c r="M626" i="18"/>
  <c r="O626" i="18"/>
  <c r="Q626" i="18"/>
  <c r="V626" i="18"/>
  <c r="G627" i="18"/>
  <c r="I627" i="18"/>
  <c r="K627" i="18"/>
  <c r="M627" i="18"/>
  <c r="O627" i="18"/>
  <c r="Q627" i="18"/>
  <c r="V627" i="18"/>
  <c r="G633" i="18"/>
  <c r="M633" i="18" s="1"/>
  <c r="I633" i="18"/>
  <c r="K633" i="18"/>
  <c r="O633" i="18"/>
  <c r="Q633" i="18"/>
  <c r="V633" i="18"/>
  <c r="G636" i="18"/>
  <c r="M636" i="18" s="1"/>
  <c r="I636" i="18"/>
  <c r="K636" i="18"/>
  <c r="O636" i="18"/>
  <c r="Q636" i="18"/>
  <c r="V636" i="18"/>
  <c r="G639" i="18"/>
  <c r="I639" i="18"/>
  <c r="K639" i="18"/>
  <c r="M639" i="18"/>
  <c r="O639" i="18"/>
  <c r="Q639" i="18"/>
  <c r="V639" i="18"/>
  <c r="G640" i="18"/>
  <c r="I640" i="18"/>
  <c r="K640" i="18"/>
  <c r="M640" i="18"/>
  <c r="O640" i="18"/>
  <c r="Q640" i="18"/>
  <c r="V640" i="18"/>
  <c r="G642" i="18"/>
  <c r="G643" i="18"/>
  <c r="M643" i="18" s="1"/>
  <c r="I643" i="18"/>
  <c r="I642" i="18" s="1"/>
  <c r="K643" i="18"/>
  <c r="K642" i="18" s="1"/>
  <c r="O643" i="18"/>
  <c r="Q643" i="18"/>
  <c r="Q642" i="18" s="1"/>
  <c r="V643" i="18"/>
  <c r="V642" i="18" s="1"/>
  <c r="G645" i="18"/>
  <c r="I645" i="18"/>
  <c r="K645" i="18"/>
  <c r="M645" i="18"/>
  <c r="O645" i="18"/>
  <c r="Q645" i="18"/>
  <c r="V645" i="18"/>
  <c r="G650" i="18"/>
  <c r="I650" i="18"/>
  <c r="K650" i="18"/>
  <c r="M650" i="18"/>
  <c r="O650" i="18"/>
  <c r="Q650" i="18"/>
  <c r="V650" i="18"/>
  <c r="G652" i="18"/>
  <c r="M652" i="18" s="1"/>
  <c r="I652" i="18"/>
  <c r="K652" i="18"/>
  <c r="O652" i="18"/>
  <c r="O642" i="18" s="1"/>
  <c r="Q652" i="18"/>
  <c r="V652" i="18"/>
  <c r="G658" i="18"/>
  <c r="M658" i="18" s="1"/>
  <c r="I658" i="18"/>
  <c r="K658" i="18"/>
  <c r="O658" i="18"/>
  <c r="Q658" i="18"/>
  <c r="V658" i="18"/>
  <c r="G661" i="18"/>
  <c r="I661" i="18"/>
  <c r="K661" i="18"/>
  <c r="M661" i="18"/>
  <c r="O661" i="18"/>
  <c r="Q661" i="18"/>
  <c r="V661" i="18"/>
  <c r="G664" i="18"/>
  <c r="G663" i="18" s="1"/>
  <c r="I664" i="18"/>
  <c r="I663" i="18" s="1"/>
  <c r="K664" i="18"/>
  <c r="O664" i="18"/>
  <c r="O663" i="18" s="1"/>
  <c r="Q664" i="18"/>
  <c r="Q663" i="18" s="1"/>
  <c r="V664" i="18"/>
  <c r="G666" i="18"/>
  <c r="M666" i="18" s="1"/>
  <c r="I666" i="18"/>
  <c r="K666" i="18"/>
  <c r="K663" i="18" s="1"/>
  <c r="O666" i="18"/>
  <c r="Q666" i="18"/>
  <c r="V666" i="18"/>
  <c r="V663" i="18" s="1"/>
  <c r="G668" i="18"/>
  <c r="I668" i="18"/>
  <c r="K668" i="18"/>
  <c r="M668" i="18"/>
  <c r="O668" i="18"/>
  <c r="Q668" i="18"/>
  <c r="V668" i="18"/>
  <c r="G678" i="18"/>
  <c r="I678" i="18"/>
  <c r="K678" i="18"/>
  <c r="M678" i="18"/>
  <c r="O678" i="18"/>
  <c r="Q678" i="18"/>
  <c r="V678" i="18"/>
  <c r="G680" i="18"/>
  <c r="O680" i="18"/>
  <c r="G681" i="18"/>
  <c r="M681" i="18" s="1"/>
  <c r="M680" i="18" s="1"/>
  <c r="I681" i="18"/>
  <c r="I680" i="18" s="1"/>
  <c r="K681" i="18"/>
  <c r="K680" i="18" s="1"/>
  <c r="O681" i="18"/>
  <c r="Q681" i="18"/>
  <c r="Q680" i="18" s="1"/>
  <c r="V681" i="18"/>
  <c r="V680" i="18" s="1"/>
  <c r="G684" i="18"/>
  <c r="I684" i="18"/>
  <c r="K684" i="18"/>
  <c r="M684" i="18"/>
  <c r="O684" i="18"/>
  <c r="Q684" i="18"/>
  <c r="V684" i="18"/>
  <c r="G687" i="18"/>
  <c r="G686" i="18" s="1"/>
  <c r="I687" i="18"/>
  <c r="I686" i="18" s="1"/>
  <c r="K687" i="18"/>
  <c r="O687" i="18"/>
  <c r="O686" i="18" s="1"/>
  <c r="Q687" i="18"/>
  <c r="Q686" i="18" s="1"/>
  <c r="V687" i="18"/>
  <c r="G690" i="18"/>
  <c r="M690" i="18" s="1"/>
  <c r="I690" i="18"/>
  <c r="K690" i="18"/>
  <c r="K686" i="18" s="1"/>
  <c r="O690" i="18"/>
  <c r="Q690" i="18"/>
  <c r="V690" i="18"/>
  <c r="V686" i="18" s="1"/>
  <c r="G695" i="18"/>
  <c r="I695" i="18"/>
  <c r="K695" i="18"/>
  <c r="M695" i="18"/>
  <c r="O695" i="18"/>
  <c r="Q695" i="18"/>
  <c r="V695" i="18"/>
  <c r="G700" i="18"/>
  <c r="I700" i="18"/>
  <c r="K700" i="18"/>
  <c r="M700" i="18"/>
  <c r="O700" i="18"/>
  <c r="Q700" i="18"/>
  <c r="V700" i="18"/>
  <c r="G705" i="18"/>
  <c r="M705" i="18" s="1"/>
  <c r="I705" i="18"/>
  <c r="K705" i="18"/>
  <c r="O705" i="18"/>
  <c r="Q705" i="18"/>
  <c r="V705" i="18"/>
  <c r="G708" i="18"/>
  <c r="M708" i="18" s="1"/>
  <c r="I708" i="18"/>
  <c r="K708" i="18"/>
  <c r="O708" i="18"/>
  <c r="Q708" i="18"/>
  <c r="V708" i="18"/>
  <c r="I709" i="18"/>
  <c r="K709" i="18"/>
  <c r="Q709" i="18"/>
  <c r="V709" i="18"/>
  <c r="G710" i="18"/>
  <c r="G709" i="18" s="1"/>
  <c r="I710" i="18"/>
  <c r="K710" i="18"/>
  <c r="M710" i="18"/>
  <c r="M709" i="18" s="1"/>
  <c r="O710" i="18"/>
  <c r="O709" i="18" s="1"/>
  <c r="Q710" i="18"/>
  <c r="V710" i="18"/>
  <c r="G714" i="18"/>
  <c r="O714" i="18"/>
  <c r="G715" i="18"/>
  <c r="M715" i="18" s="1"/>
  <c r="M714" i="18" s="1"/>
  <c r="I715" i="18"/>
  <c r="I714" i="18" s="1"/>
  <c r="K715" i="18"/>
  <c r="K714" i="18" s="1"/>
  <c r="O715" i="18"/>
  <c r="Q715" i="18"/>
  <c r="Q714" i="18" s="1"/>
  <c r="V715" i="18"/>
  <c r="V714" i="18" s="1"/>
  <c r="K728" i="18"/>
  <c r="G729" i="18"/>
  <c r="G728" i="18" s="1"/>
  <c r="I729" i="18"/>
  <c r="K729" i="18"/>
  <c r="M729" i="18"/>
  <c r="O729" i="18"/>
  <c r="O728" i="18" s="1"/>
  <c r="Q729" i="18"/>
  <c r="V729" i="18"/>
  <c r="G733" i="18"/>
  <c r="M733" i="18" s="1"/>
  <c r="I733" i="18"/>
  <c r="I728" i="18" s="1"/>
  <c r="K733" i="18"/>
  <c r="O733" i="18"/>
  <c r="Q733" i="18"/>
  <c r="Q728" i="18" s="1"/>
  <c r="V733" i="18"/>
  <c r="G738" i="18"/>
  <c r="M738" i="18" s="1"/>
  <c r="I738" i="18"/>
  <c r="K738" i="18"/>
  <c r="O738" i="18"/>
  <c r="Q738" i="18"/>
  <c r="V738" i="18"/>
  <c r="G741" i="18"/>
  <c r="I741" i="18"/>
  <c r="K741" i="18"/>
  <c r="M741" i="18"/>
  <c r="O741" i="18"/>
  <c r="Q741" i="18"/>
  <c r="V741" i="18"/>
  <c r="V728" i="18" s="1"/>
  <c r="AE744" i="18"/>
  <c r="G92" i="17"/>
  <c r="BA12" i="17"/>
  <c r="BA10"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4" i="17"/>
  <c r="M14" i="17" s="1"/>
  <c r="I14" i="17"/>
  <c r="K14" i="17"/>
  <c r="O14" i="17"/>
  <c r="O8" i="17" s="1"/>
  <c r="Q14" i="17"/>
  <c r="V14" i="17"/>
  <c r="G15" i="17"/>
  <c r="M15" i="17" s="1"/>
  <c r="I15" i="17"/>
  <c r="K15" i="17"/>
  <c r="O15" i="17"/>
  <c r="Q15" i="17"/>
  <c r="V15" i="17"/>
  <c r="G16" i="17"/>
  <c r="I16" i="17"/>
  <c r="K16" i="17"/>
  <c r="M16" i="17"/>
  <c r="O16" i="17"/>
  <c r="Q16" i="17"/>
  <c r="V16" i="17"/>
  <c r="G17" i="17"/>
  <c r="I17" i="17"/>
  <c r="K17" i="17"/>
  <c r="M17" i="17"/>
  <c r="O17" i="17"/>
  <c r="Q17" i="17"/>
  <c r="V17" i="17"/>
  <c r="G18" i="17"/>
  <c r="M18" i="17" s="1"/>
  <c r="I18" i="17"/>
  <c r="K18" i="17"/>
  <c r="O18" i="17"/>
  <c r="Q18" i="17"/>
  <c r="V18" i="17"/>
  <c r="G19" i="17"/>
  <c r="M19" i="17" s="1"/>
  <c r="I19" i="17"/>
  <c r="K19" i="17"/>
  <c r="O19" i="17"/>
  <c r="Q19" i="17"/>
  <c r="V19" i="17"/>
  <c r="G20" i="17"/>
  <c r="I20" i="17"/>
  <c r="K20" i="17"/>
  <c r="M20" i="17"/>
  <c r="O20" i="17"/>
  <c r="Q20" i="17"/>
  <c r="V20" i="17"/>
  <c r="G21" i="17"/>
  <c r="I21" i="17"/>
  <c r="K21" i="17"/>
  <c r="M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I25" i="17"/>
  <c r="K25" i="17"/>
  <c r="M25" i="17"/>
  <c r="O25" i="17"/>
  <c r="Q25" i="17"/>
  <c r="V25" i="17"/>
  <c r="G26" i="17"/>
  <c r="M26" i="17" s="1"/>
  <c r="I26" i="17"/>
  <c r="K26" i="17"/>
  <c r="O26" i="17"/>
  <c r="Q26" i="17"/>
  <c r="V26" i="17"/>
  <c r="G27" i="17"/>
  <c r="M27" i="17" s="1"/>
  <c r="I27" i="17"/>
  <c r="K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I33" i="17"/>
  <c r="K33" i="17"/>
  <c r="M33" i="17"/>
  <c r="O33" i="17"/>
  <c r="Q33" i="17"/>
  <c r="V33" i="17"/>
  <c r="G34" i="17"/>
  <c r="M34" i="17" s="1"/>
  <c r="I34" i="17"/>
  <c r="K34" i="17"/>
  <c r="O34" i="17"/>
  <c r="Q34" i="17"/>
  <c r="V34" i="17"/>
  <c r="G35" i="17"/>
  <c r="M35" i="17" s="1"/>
  <c r="I35" i="17"/>
  <c r="K35" i="17"/>
  <c r="O35" i="17"/>
  <c r="Q35" i="17"/>
  <c r="V35" i="17"/>
  <c r="G36" i="17"/>
  <c r="I36" i="17"/>
  <c r="K36" i="17"/>
  <c r="M36" i="17"/>
  <c r="O36" i="17"/>
  <c r="Q36" i="17"/>
  <c r="V36" i="17"/>
  <c r="G37" i="17"/>
  <c r="I37" i="17"/>
  <c r="K37" i="17"/>
  <c r="M37" i="17"/>
  <c r="O37" i="17"/>
  <c r="Q37" i="17"/>
  <c r="V37" i="17"/>
  <c r="G38" i="17"/>
  <c r="M38" i="17" s="1"/>
  <c r="I38" i="17"/>
  <c r="K38" i="17"/>
  <c r="O38" i="17"/>
  <c r="Q38" i="17"/>
  <c r="V38" i="17"/>
  <c r="G39" i="17"/>
  <c r="M39" i="17" s="1"/>
  <c r="I39" i="17"/>
  <c r="K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I44" i="17"/>
  <c r="K44" i="17"/>
  <c r="M44" i="17"/>
  <c r="O44" i="17"/>
  <c r="Q44" i="17"/>
  <c r="V44" i="17"/>
  <c r="G45" i="17"/>
  <c r="I45" i="17"/>
  <c r="K45" i="17"/>
  <c r="M45" i="17"/>
  <c r="O45" i="17"/>
  <c r="Q45" i="17"/>
  <c r="V45" i="17"/>
  <c r="G46" i="17"/>
  <c r="M46" i="17" s="1"/>
  <c r="I46" i="17"/>
  <c r="K46" i="17"/>
  <c r="O46" i="17"/>
  <c r="Q46" i="17"/>
  <c r="V46" i="17"/>
  <c r="G47" i="17"/>
  <c r="M47" i="17" s="1"/>
  <c r="I47" i="17"/>
  <c r="K47" i="17"/>
  <c r="O47" i="17"/>
  <c r="Q47" i="17"/>
  <c r="V47" i="17"/>
  <c r="G48" i="17"/>
  <c r="I48" i="17"/>
  <c r="K48" i="17"/>
  <c r="M48" i="17"/>
  <c r="O48" i="17"/>
  <c r="Q48" i="17"/>
  <c r="V48" i="17"/>
  <c r="G49" i="17"/>
  <c r="I49" i="17"/>
  <c r="K49" i="17"/>
  <c r="M49" i="17"/>
  <c r="O49" i="17"/>
  <c r="Q49" i="17"/>
  <c r="V49" i="17"/>
  <c r="G50" i="17"/>
  <c r="M50" i="17" s="1"/>
  <c r="I50" i="17"/>
  <c r="K50" i="17"/>
  <c r="O50" i="17"/>
  <c r="Q50" i="17"/>
  <c r="V50" i="17"/>
  <c r="G51" i="17"/>
  <c r="I51" i="17"/>
  <c r="K51" i="17"/>
  <c r="M51" i="17"/>
  <c r="O51" i="17"/>
  <c r="Q51" i="17"/>
  <c r="V51" i="17"/>
  <c r="G52" i="17"/>
  <c r="I52" i="17"/>
  <c r="K52" i="17"/>
  <c r="M52" i="17"/>
  <c r="O52" i="17"/>
  <c r="Q52" i="17"/>
  <c r="V52" i="17"/>
  <c r="G53" i="17"/>
  <c r="I53" i="17"/>
  <c r="K53" i="17"/>
  <c r="M53" i="17"/>
  <c r="O53" i="17"/>
  <c r="Q53" i="17"/>
  <c r="V53" i="17"/>
  <c r="G54" i="17"/>
  <c r="M54" i="17" s="1"/>
  <c r="I54" i="17"/>
  <c r="K54" i="17"/>
  <c r="O54" i="17"/>
  <c r="Q54" i="17"/>
  <c r="V54" i="17"/>
  <c r="G55" i="17"/>
  <c r="I55" i="17"/>
  <c r="K55" i="17"/>
  <c r="M55" i="17"/>
  <c r="O55" i="17"/>
  <c r="Q55" i="17"/>
  <c r="V55" i="17"/>
  <c r="G56" i="17"/>
  <c r="I56" i="17"/>
  <c r="K56" i="17"/>
  <c r="M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I60" i="17"/>
  <c r="K60" i="17"/>
  <c r="M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I64" i="17"/>
  <c r="K64" i="17"/>
  <c r="M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I68" i="17"/>
  <c r="K68" i="17"/>
  <c r="M68" i="17"/>
  <c r="O68" i="17"/>
  <c r="Q68" i="17"/>
  <c r="V68" i="17"/>
  <c r="G69" i="17"/>
  <c r="I69" i="17"/>
  <c r="K69" i="17"/>
  <c r="M69" i="17"/>
  <c r="O69" i="17"/>
  <c r="Q69" i="17"/>
  <c r="V69" i="17"/>
  <c r="G70" i="17"/>
  <c r="M70" i="17" s="1"/>
  <c r="I70" i="17"/>
  <c r="K70" i="17"/>
  <c r="O70" i="17"/>
  <c r="Q70" i="17"/>
  <c r="V70" i="17"/>
  <c r="G71" i="17"/>
  <c r="I71" i="17"/>
  <c r="K71" i="17"/>
  <c r="M71" i="17"/>
  <c r="O71" i="17"/>
  <c r="Q71" i="17"/>
  <c r="V71" i="17"/>
  <c r="G72" i="17"/>
  <c r="I72" i="17"/>
  <c r="K72" i="17"/>
  <c r="M72" i="17"/>
  <c r="O72" i="17"/>
  <c r="Q72" i="17"/>
  <c r="V72" i="17"/>
  <c r="G73" i="17"/>
  <c r="I73" i="17"/>
  <c r="K73" i="17"/>
  <c r="M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8" i="17"/>
  <c r="M78" i="17" s="1"/>
  <c r="I78" i="17"/>
  <c r="I77" i="17" s="1"/>
  <c r="K78" i="17"/>
  <c r="K77" i="17" s="1"/>
  <c r="O78" i="17"/>
  <c r="O77" i="17" s="1"/>
  <c r="Q78" i="17"/>
  <c r="Q77" i="17" s="1"/>
  <c r="V78" i="17"/>
  <c r="V77" i="17" s="1"/>
  <c r="G80" i="17"/>
  <c r="M80" i="17" s="1"/>
  <c r="I80" i="17"/>
  <c r="K80" i="17"/>
  <c r="O80" i="17"/>
  <c r="Q80" i="17"/>
  <c r="V80" i="17"/>
  <c r="G81" i="17"/>
  <c r="I81" i="17"/>
  <c r="K81" i="17"/>
  <c r="M81" i="17"/>
  <c r="O81" i="17"/>
  <c r="Q81" i="17"/>
  <c r="V81" i="17"/>
  <c r="G82" i="17"/>
  <c r="I82" i="17"/>
  <c r="K82" i="17"/>
  <c r="M82" i="17"/>
  <c r="O82" i="17"/>
  <c r="Q82" i="17"/>
  <c r="V82" i="17"/>
  <c r="G83" i="17"/>
  <c r="M83" i="17" s="1"/>
  <c r="I83" i="17"/>
  <c r="K83" i="17"/>
  <c r="O83" i="17"/>
  <c r="Q83" i="17"/>
  <c r="V83" i="17"/>
  <c r="G84" i="17"/>
  <c r="I84" i="17"/>
  <c r="K84" i="17"/>
  <c r="M84" i="17"/>
  <c r="O84" i="17"/>
  <c r="Q84" i="17"/>
  <c r="V84" i="17"/>
  <c r="G85" i="17"/>
  <c r="I85" i="17"/>
  <c r="K85" i="17"/>
  <c r="M85" i="17"/>
  <c r="O85" i="17"/>
  <c r="Q85" i="17"/>
  <c r="V85" i="17"/>
  <c r="G86" i="17"/>
  <c r="M86" i="17" s="1"/>
  <c r="I86" i="17"/>
  <c r="K86" i="17"/>
  <c r="O86" i="17"/>
  <c r="Q86" i="17"/>
  <c r="V86" i="17"/>
  <c r="G87" i="17"/>
  <c r="M87" i="17" s="1"/>
  <c r="I87" i="17"/>
  <c r="K87" i="17"/>
  <c r="O87" i="17"/>
  <c r="Q87" i="17"/>
  <c r="V87" i="17"/>
  <c r="G89" i="17"/>
  <c r="M89" i="17" s="1"/>
  <c r="I89" i="17"/>
  <c r="K89" i="17"/>
  <c r="O89" i="17"/>
  <c r="Q89" i="17"/>
  <c r="V89" i="17"/>
  <c r="G90" i="17"/>
  <c r="I90" i="17"/>
  <c r="K90" i="17"/>
  <c r="M90" i="17"/>
  <c r="O90" i="17"/>
  <c r="Q90" i="17"/>
  <c r="V90" i="17"/>
  <c r="AE92" i="17"/>
  <c r="G151" i="16"/>
  <c r="BA143" i="16"/>
  <c r="BA141" i="16"/>
  <c r="BA139" i="16"/>
  <c r="BA137" i="16"/>
  <c r="BA135" i="16"/>
  <c r="BA133" i="16"/>
  <c r="G9" i="16"/>
  <c r="M9" i="16" s="1"/>
  <c r="M8" i="16" s="1"/>
  <c r="I9" i="16"/>
  <c r="I8" i="16" s="1"/>
  <c r="K9" i="16"/>
  <c r="K8" i="16" s="1"/>
  <c r="O9" i="16"/>
  <c r="O8" i="16" s="1"/>
  <c r="Q9" i="16"/>
  <c r="Q8" i="16" s="1"/>
  <c r="V9" i="16"/>
  <c r="G10" i="16"/>
  <c r="I10" i="16"/>
  <c r="K10" i="16"/>
  <c r="M10" i="16"/>
  <c r="O10" i="16"/>
  <c r="Q10" i="16"/>
  <c r="V10" i="16"/>
  <c r="G11" i="16"/>
  <c r="I11" i="16"/>
  <c r="K11" i="16"/>
  <c r="M11" i="16"/>
  <c r="O11" i="16"/>
  <c r="Q11" i="16"/>
  <c r="V11" i="16"/>
  <c r="G12" i="16"/>
  <c r="I12" i="16"/>
  <c r="K12" i="16"/>
  <c r="M12" i="16"/>
  <c r="O12" i="16"/>
  <c r="Q12" i="16"/>
  <c r="V12" i="16"/>
  <c r="G13" i="16"/>
  <c r="I13" i="16"/>
  <c r="K13" i="16"/>
  <c r="M13" i="16"/>
  <c r="O13" i="16"/>
  <c r="Q13" i="16"/>
  <c r="V13" i="16"/>
  <c r="V8" i="16" s="1"/>
  <c r="G14" i="16"/>
  <c r="I14" i="16"/>
  <c r="K14" i="16"/>
  <c r="M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I18" i="16"/>
  <c r="K18" i="16"/>
  <c r="M18" i="16"/>
  <c r="O18" i="16"/>
  <c r="Q18" i="16"/>
  <c r="V18" i="16"/>
  <c r="G19" i="16"/>
  <c r="M19" i="16"/>
  <c r="G20" i="16"/>
  <c r="I20" i="16"/>
  <c r="I19" i="16" s="1"/>
  <c r="K20" i="16"/>
  <c r="K19" i="16" s="1"/>
  <c r="M20" i="16"/>
  <c r="O20" i="16"/>
  <c r="O19" i="16" s="1"/>
  <c r="Q20" i="16"/>
  <c r="Q19" i="16" s="1"/>
  <c r="V20" i="16"/>
  <c r="V19" i="16" s="1"/>
  <c r="G22" i="16"/>
  <c r="I22" i="16"/>
  <c r="I21" i="16" s="1"/>
  <c r="K22" i="16"/>
  <c r="M22" i="16"/>
  <c r="O22" i="16"/>
  <c r="O21" i="16" s="1"/>
  <c r="Q22" i="16"/>
  <c r="V22" i="16"/>
  <c r="V21" i="16" s="1"/>
  <c r="G23" i="16"/>
  <c r="M23" i="16" s="1"/>
  <c r="I23" i="16"/>
  <c r="K23" i="16"/>
  <c r="O23" i="16"/>
  <c r="Q23" i="16"/>
  <c r="V23" i="16"/>
  <c r="G24" i="16"/>
  <c r="G21" i="16" s="1"/>
  <c r="I24" i="16"/>
  <c r="K24" i="16"/>
  <c r="O24" i="16"/>
  <c r="Q24" i="16"/>
  <c r="V24" i="16"/>
  <c r="G25" i="16"/>
  <c r="M25" i="16" s="1"/>
  <c r="I25" i="16"/>
  <c r="K25" i="16"/>
  <c r="O25" i="16"/>
  <c r="Q25" i="16"/>
  <c r="V25" i="16"/>
  <c r="G26" i="16"/>
  <c r="I26" i="16"/>
  <c r="K26" i="16"/>
  <c r="K21" i="16" s="1"/>
  <c r="M26" i="16"/>
  <c r="O26" i="16"/>
  <c r="Q26" i="16"/>
  <c r="V26" i="16"/>
  <c r="G27" i="16"/>
  <c r="I27" i="16"/>
  <c r="K27" i="16"/>
  <c r="M27" i="16"/>
  <c r="O27" i="16"/>
  <c r="Q27" i="16"/>
  <c r="V27" i="16"/>
  <c r="G28" i="16"/>
  <c r="M28" i="16" s="1"/>
  <c r="I28" i="16"/>
  <c r="K28" i="16"/>
  <c r="O28" i="16"/>
  <c r="Q28" i="16"/>
  <c r="V28" i="16"/>
  <c r="G29" i="16"/>
  <c r="M29" i="16" s="1"/>
  <c r="I29" i="16"/>
  <c r="K29" i="16"/>
  <c r="O29" i="16"/>
  <c r="Q29" i="16"/>
  <c r="Q21" i="16" s="1"/>
  <c r="V29" i="16"/>
  <c r="G30" i="16"/>
  <c r="I30" i="16"/>
  <c r="K30" i="16"/>
  <c r="M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I38" i="16"/>
  <c r="K38" i="16"/>
  <c r="M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I42" i="16"/>
  <c r="K42" i="16"/>
  <c r="M42" i="16"/>
  <c r="O42" i="16"/>
  <c r="Q42" i="16"/>
  <c r="V42" i="16"/>
  <c r="G43" i="16"/>
  <c r="I43" i="16"/>
  <c r="K43" i="16"/>
  <c r="M43" i="16"/>
  <c r="O43" i="16"/>
  <c r="Q43" i="16"/>
  <c r="V43" i="16"/>
  <c r="G50" i="16"/>
  <c r="M50" i="16" s="1"/>
  <c r="I50" i="16"/>
  <c r="K50" i="16"/>
  <c r="O50" i="16"/>
  <c r="Q50" i="16"/>
  <c r="V50" i="16"/>
  <c r="G57" i="16"/>
  <c r="M57" i="16" s="1"/>
  <c r="I57" i="16"/>
  <c r="K57" i="16"/>
  <c r="O57" i="16"/>
  <c r="Q57" i="16"/>
  <c r="V57" i="16"/>
  <c r="G64" i="16"/>
  <c r="I64" i="16"/>
  <c r="K64" i="16"/>
  <c r="M64" i="16"/>
  <c r="O64" i="16"/>
  <c r="Q64" i="16"/>
  <c r="V64" i="16"/>
  <c r="G73" i="16"/>
  <c r="M73" i="16" s="1"/>
  <c r="I73" i="16"/>
  <c r="K73" i="16"/>
  <c r="O73" i="16"/>
  <c r="Q73" i="16"/>
  <c r="V73" i="16"/>
  <c r="G82" i="16"/>
  <c r="M82" i="16" s="1"/>
  <c r="I82" i="16"/>
  <c r="K82" i="16"/>
  <c r="O82" i="16"/>
  <c r="Q82" i="16"/>
  <c r="V82" i="16"/>
  <c r="G83" i="16"/>
  <c r="I83" i="16"/>
  <c r="K83" i="16"/>
  <c r="M83" i="16"/>
  <c r="O83" i="16"/>
  <c r="Q83" i="16"/>
  <c r="V83" i="16"/>
  <c r="G84" i="16"/>
  <c r="I84" i="16"/>
  <c r="K84" i="16"/>
  <c r="M84" i="16"/>
  <c r="O84" i="16"/>
  <c r="Q84" i="16"/>
  <c r="V84" i="16"/>
  <c r="G86" i="16"/>
  <c r="I86" i="16"/>
  <c r="I85" i="16" s="1"/>
  <c r="K86" i="16"/>
  <c r="K85" i="16" s="1"/>
  <c r="M86" i="16"/>
  <c r="O86" i="16"/>
  <c r="O85" i="16" s="1"/>
  <c r="Q86" i="16"/>
  <c r="Q85" i="16" s="1"/>
  <c r="V86" i="16"/>
  <c r="V85" i="16" s="1"/>
  <c r="G87" i="16"/>
  <c r="M87" i="16" s="1"/>
  <c r="I87" i="16"/>
  <c r="K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I91" i="16"/>
  <c r="K91" i="16"/>
  <c r="M91" i="16"/>
  <c r="O91" i="16"/>
  <c r="Q91" i="16"/>
  <c r="V91" i="16"/>
  <c r="G92" i="16"/>
  <c r="I92" i="16"/>
  <c r="K92" i="16"/>
  <c r="M92" i="16"/>
  <c r="O92" i="16"/>
  <c r="Q92" i="16"/>
  <c r="V92" i="16"/>
  <c r="G93" i="16"/>
  <c r="M93" i="16" s="1"/>
  <c r="I93" i="16"/>
  <c r="K93" i="16"/>
  <c r="O93" i="16"/>
  <c r="Q93" i="16"/>
  <c r="V93" i="16"/>
  <c r="G94" i="16"/>
  <c r="I94" i="16"/>
  <c r="K94" i="16"/>
  <c r="M94" i="16"/>
  <c r="O94" i="16"/>
  <c r="Q94" i="16"/>
  <c r="V94" i="16"/>
  <c r="G95" i="16"/>
  <c r="M95" i="16" s="1"/>
  <c r="I95" i="16"/>
  <c r="K95" i="16"/>
  <c r="O95" i="16"/>
  <c r="Q95" i="16"/>
  <c r="V95" i="16"/>
  <c r="G96" i="16"/>
  <c r="I96" i="16"/>
  <c r="K96" i="16"/>
  <c r="M96" i="16"/>
  <c r="O96" i="16"/>
  <c r="Q96" i="16"/>
  <c r="V96" i="16"/>
  <c r="G97" i="16"/>
  <c r="M97" i="16" s="1"/>
  <c r="I97" i="16"/>
  <c r="K97" i="16"/>
  <c r="O97" i="16"/>
  <c r="Q97" i="16"/>
  <c r="V97" i="16"/>
  <c r="G98" i="16"/>
  <c r="M98" i="16" s="1"/>
  <c r="I98" i="16"/>
  <c r="K98" i="16"/>
  <c r="O98" i="16"/>
  <c r="Q98" i="16"/>
  <c r="V98" i="16"/>
  <c r="G99" i="16"/>
  <c r="M99" i="16" s="1"/>
  <c r="I99" i="16"/>
  <c r="K99" i="16"/>
  <c r="O99" i="16"/>
  <c r="Q99" i="16"/>
  <c r="V99" i="16"/>
  <c r="G100" i="16"/>
  <c r="I100" i="16"/>
  <c r="K100" i="16"/>
  <c r="M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I104" i="16"/>
  <c r="K104" i="16"/>
  <c r="M104" i="16"/>
  <c r="O104" i="16"/>
  <c r="Q104" i="16"/>
  <c r="V104" i="16"/>
  <c r="G105" i="16"/>
  <c r="I105" i="16"/>
  <c r="K105" i="16"/>
  <c r="M105" i="16"/>
  <c r="O105" i="16"/>
  <c r="Q105" i="16"/>
  <c r="V105" i="16"/>
  <c r="G106" i="16"/>
  <c r="M106" i="16" s="1"/>
  <c r="I106" i="16"/>
  <c r="K106" i="16"/>
  <c r="O106" i="16"/>
  <c r="Q106" i="16"/>
  <c r="V106" i="16"/>
  <c r="G107" i="16"/>
  <c r="M107" i="16" s="1"/>
  <c r="I107" i="16"/>
  <c r="K107" i="16"/>
  <c r="O107" i="16"/>
  <c r="Q107" i="16"/>
  <c r="V107" i="16"/>
  <c r="G108" i="16"/>
  <c r="I108" i="16"/>
  <c r="K108" i="16"/>
  <c r="M108" i="16"/>
  <c r="O108" i="16"/>
  <c r="Q108" i="16"/>
  <c r="V108" i="16"/>
  <c r="G109" i="16"/>
  <c r="M109" i="16" s="1"/>
  <c r="I109" i="16"/>
  <c r="K109" i="16"/>
  <c r="O109" i="16"/>
  <c r="Q109" i="16"/>
  <c r="V109" i="16"/>
  <c r="G110" i="16"/>
  <c r="M110" i="16" s="1"/>
  <c r="I110" i="16"/>
  <c r="K110" i="16"/>
  <c r="O110" i="16"/>
  <c r="Q110" i="16"/>
  <c r="V110" i="16"/>
  <c r="G111" i="16"/>
  <c r="M111" i="16" s="1"/>
  <c r="I111" i="16"/>
  <c r="K111" i="16"/>
  <c r="O111" i="16"/>
  <c r="Q111" i="16"/>
  <c r="V111" i="16"/>
  <c r="G112" i="16"/>
  <c r="I112" i="16"/>
  <c r="K112" i="16"/>
  <c r="M112" i="16"/>
  <c r="O112" i="16"/>
  <c r="Q112" i="16"/>
  <c r="V112" i="16"/>
  <c r="G113" i="16"/>
  <c r="I113" i="16"/>
  <c r="K113" i="16"/>
  <c r="M113" i="16"/>
  <c r="O113" i="16"/>
  <c r="Q113" i="16"/>
  <c r="V113" i="16"/>
  <c r="G114" i="16"/>
  <c r="M114" i="16" s="1"/>
  <c r="I114" i="16"/>
  <c r="K114" i="16"/>
  <c r="O114" i="16"/>
  <c r="Q114" i="16"/>
  <c r="V114" i="16"/>
  <c r="G116" i="16"/>
  <c r="I116" i="16"/>
  <c r="K116" i="16"/>
  <c r="M116" i="16"/>
  <c r="O116" i="16"/>
  <c r="Q116" i="16"/>
  <c r="V116" i="16"/>
  <c r="G118" i="16"/>
  <c r="M118" i="16" s="1"/>
  <c r="I118" i="16"/>
  <c r="K118" i="16"/>
  <c r="O118" i="16"/>
  <c r="Q118" i="16"/>
  <c r="V118" i="16"/>
  <c r="G119" i="16"/>
  <c r="M119" i="16" s="1"/>
  <c r="I119" i="16"/>
  <c r="K119" i="16"/>
  <c r="O119" i="16"/>
  <c r="Q119" i="16"/>
  <c r="V119" i="16"/>
  <c r="G120" i="16"/>
  <c r="M120" i="16" s="1"/>
  <c r="I120" i="16"/>
  <c r="K120" i="16"/>
  <c r="O120" i="16"/>
  <c r="Q120" i="16"/>
  <c r="V120" i="16"/>
  <c r="G121" i="16"/>
  <c r="I121" i="16"/>
  <c r="K121" i="16"/>
  <c r="M121" i="16"/>
  <c r="O121" i="16"/>
  <c r="Q121" i="16"/>
  <c r="V121" i="16"/>
  <c r="G122" i="16"/>
  <c r="I122" i="16"/>
  <c r="K122" i="16"/>
  <c r="M122" i="16"/>
  <c r="O122" i="16"/>
  <c r="Q122" i="16"/>
  <c r="V122" i="16"/>
  <c r="G123" i="16"/>
  <c r="I123" i="16"/>
  <c r="K123" i="16"/>
  <c r="M123" i="16"/>
  <c r="O123" i="16"/>
  <c r="Q123" i="16"/>
  <c r="V123" i="16"/>
  <c r="Q124" i="16"/>
  <c r="G125" i="16"/>
  <c r="I125" i="16"/>
  <c r="I124" i="16" s="1"/>
  <c r="K125" i="16"/>
  <c r="K124" i="16" s="1"/>
  <c r="M125" i="16"/>
  <c r="O125" i="16"/>
  <c r="Q125" i="16"/>
  <c r="V125" i="16"/>
  <c r="V124" i="16" s="1"/>
  <c r="G126" i="16"/>
  <c r="M126" i="16" s="1"/>
  <c r="I126" i="16"/>
  <c r="K126" i="16"/>
  <c r="O126" i="16"/>
  <c r="Q126" i="16"/>
  <c r="V126" i="16"/>
  <c r="G127" i="16"/>
  <c r="G124" i="16" s="1"/>
  <c r="I127" i="16"/>
  <c r="K127" i="16"/>
  <c r="O127" i="16"/>
  <c r="Q127" i="16"/>
  <c r="V127" i="16"/>
  <c r="G128" i="16"/>
  <c r="M128" i="16" s="1"/>
  <c r="I128" i="16"/>
  <c r="K128" i="16"/>
  <c r="O128" i="16"/>
  <c r="O124" i="16" s="1"/>
  <c r="Q128" i="16"/>
  <c r="V128" i="16"/>
  <c r="G129" i="16"/>
  <c r="M129" i="16" s="1"/>
  <c r="I129" i="16"/>
  <c r="K129" i="16"/>
  <c r="O129" i="16"/>
  <c r="Q129" i="16"/>
  <c r="V129" i="16"/>
  <c r="G130" i="16"/>
  <c r="I130" i="16"/>
  <c r="K130" i="16"/>
  <c r="M130" i="16"/>
  <c r="O130" i="16"/>
  <c r="Q130" i="16"/>
  <c r="V130" i="16"/>
  <c r="G132" i="16"/>
  <c r="M132" i="16" s="1"/>
  <c r="I132" i="16"/>
  <c r="I131" i="16" s="1"/>
  <c r="K132" i="16"/>
  <c r="K131" i="16" s="1"/>
  <c r="O132" i="16"/>
  <c r="Q132" i="16"/>
  <c r="Q131" i="16" s="1"/>
  <c r="V132" i="16"/>
  <c r="V131" i="16" s="1"/>
  <c r="G134" i="16"/>
  <c r="I134" i="16"/>
  <c r="K134" i="16"/>
  <c r="M134" i="16"/>
  <c r="O134" i="16"/>
  <c r="Q134" i="16"/>
  <c r="V134" i="16"/>
  <c r="G136" i="16"/>
  <c r="I136" i="16"/>
  <c r="K136" i="16"/>
  <c r="M136" i="16"/>
  <c r="O136" i="16"/>
  <c r="Q136" i="16"/>
  <c r="V136" i="16"/>
  <c r="G138" i="16"/>
  <c r="M138" i="16" s="1"/>
  <c r="I138" i="16"/>
  <c r="K138" i="16"/>
  <c r="O138" i="16"/>
  <c r="O131" i="16" s="1"/>
  <c r="Q138" i="16"/>
  <c r="V138" i="16"/>
  <c r="G140" i="16"/>
  <c r="M140" i="16" s="1"/>
  <c r="I140" i="16"/>
  <c r="K140" i="16"/>
  <c r="O140" i="16"/>
  <c r="Q140" i="16"/>
  <c r="V140" i="16"/>
  <c r="G142" i="16"/>
  <c r="M142" i="16" s="1"/>
  <c r="I142" i="16"/>
  <c r="K142" i="16"/>
  <c r="O142" i="16"/>
  <c r="Q142" i="16"/>
  <c r="V142" i="16"/>
  <c r="G144" i="16"/>
  <c r="I144" i="16"/>
  <c r="K144" i="16"/>
  <c r="M144" i="16"/>
  <c r="O144" i="16"/>
  <c r="Q144" i="16"/>
  <c r="V144" i="16"/>
  <c r="G145" i="16"/>
  <c r="M145" i="16" s="1"/>
  <c r="I145" i="16"/>
  <c r="K145" i="16"/>
  <c r="O145" i="16"/>
  <c r="Q145" i="16"/>
  <c r="V145" i="16"/>
  <c r="G146" i="16"/>
  <c r="M146" i="16" s="1"/>
  <c r="I146" i="16"/>
  <c r="K146" i="16"/>
  <c r="O146" i="16"/>
  <c r="Q146" i="16"/>
  <c r="V146" i="16"/>
  <c r="K147" i="16"/>
  <c r="Q147" i="16"/>
  <c r="V147" i="16"/>
  <c r="G148" i="16"/>
  <c r="I148" i="16"/>
  <c r="I147" i="16" s="1"/>
  <c r="K148" i="16"/>
  <c r="M148" i="16"/>
  <c r="O148" i="16"/>
  <c r="O147" i="16" s="1"/>
  <c r="Q148" i="16"/>
  <c r="V148" i="16"/>
  <c r="G149" i="16"/>
  <c r="G147" i="16" s="1"/>
  <c r="I149" i="16"/>
  <c r="K149" i="16"/>
  <c r="O149" i="16"/>
  <c r="Q149" i="16"/>
  <c r="V149" i="16"/>
  <c r="AE151" i="16"/>
  <c r="AF151" i="16"/>
  <c r="G250" i="15"/>
  <c r="BA232" i="15"/>
  <c r="BA192" i="15"/>
  <c r="BA161" i="15"/>
  <c r="BA150" i="15"/>
  <c r="BA85" i="15"/>
  <c r="BA45" i="15"/>
  <c r="G9" i="15"/>
  <c r="M9" i="15" s="1"/>
  <c r="I9" i="15"/>
  <c r="K9" i="15"/>
  <c r="K8" i="15" s="1"/>
  <c r="O9" i="15"/>
  <c r="O8" i="15" s="1"/>
  <c r="Q9" i="15"/>
  <c r="Q8" i="15" s="1"/>
  <c r="V9" i="15"/>
  <c r="V8" i="15" s="1"/>
  <c r="G10" i="15"/>
  <c r="I10" i="15"/>
  <c r="K10" i="15"/>
  <c r="M10" i="15"/>
  <c r="O10" i="15"/>
  <c r="Q10" i="15"/>
  <c r="V10" i="15"/>
  <c r="G11" i="15"/>
  <c r="I11" i="15"/>
  <c r="K11" i="15"/>
  <c r="M11" i="15"/>
  <c r="O11" i="15"/>
  <c r="Q11" i="15"/>
  <c r="V11" i="15"/>
  <c r="G12" i="15"/>
  <c r="M12" i="15" s="1"/>
  <c r="I12" i="15"/>
  <c r="K12" i="15"/>
  <c r="O12" i="15"/>
  <c r="Q12" i="15"/>
  <c r="V12" i="15"/>
  <c r="G13" i="15"/>
  <c r="M13" i="15" s="1"/>
  <c r="I13" i="15"/>
  <c r="K13" i="15"/>
  <c r="O13" i="15"/>
  <c r="Q13" i="15"/>
  <c r="V13" i="15"/>
  <c r="G14" i="15"/>
  <c r="I14" i="15"/>
  <c r="K14" i="15"/>
  <c r="M14" i="15"/>
  <c r="O14" i="15"/>
  <c r="Q14" i="15"/>
  <c r="V14" i="15"/>
  <c r="G15" i="15"/>
  <c r="M15" i="15" s="1"/>
  <c r="I15" i="15"/>
  <c r="K15" i="15"/>
  <c r="O15" i="15"/>
  <c r="Q15" i="15"/>
  <c r="V15" i="15"/>
  <c r="G16" i="15"/>
  <c r="M16" i="15" s="1"/>
  <c r="I16" i="15"/>
  <c r="I8" i="15" s="1"/>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I22" i="15"/>
  <c r="K22" i="15"/>
  <c r="M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M28" i="15" s="1"/>
  <c r="I28" i="15"/>
  <c r="K28" i="15"/>
  <c r="O28" i="15"/>
  <c r="Q28" i="15"/>
  <c r="V28" i="15"/>
  <c r="G29" i="15"/>
  <c r="I29" i="15"/>
  <c r="K29" i="15"/>
  <c r="M29" i="15"/>
  <c r="O29" i="15"/>
  <c r="Q29" i="15"/>
  <c r="V29" i="15"/>
  <c r="G30" i="15"/>
  <c r="I30" i="15"/>
  <c r="K30" i="15"/>
  <c r="M30" i="15"/>
  <c r="O30" i="15"/>
  <c r="Q30" i="15"/>
  <c r="V30" i="15"/>
  <c r="G31" i="15"/>
  <c r="M31" i="15" s="1"/>
  <c r="I31" i="15"/>
  <c r="K31" i="15"/>
  <c r="O31" i="15"/>
  <c r="Q31" i="15"/>
  <c r="V31" i="15"/>
  <c r="G32" i="15"/>
  <c r="M32" i="15" s="1"/>
  <c r="I32" i="15"/>
  <c r="K32" i="15"/>
  <c r="O32" i="15"/>
  <c r="Q32" i="15"/>
  <c r="V32" i="15"/>
  <c r="G33" i="15"/>
  <c r="M33" i="15" s="1"/>
  <c r="I33" i="15"/>
  <c r="K33" i="15"/>
  <c r="O33" i="15"/>
  <c r="Q33" i="15"/>
  <c r="V33" i="15"/>
  <c r="G34" i="15"/>
  <c r="I34" i="15"/>
  <c r="K34" i="15"/>
  <c r="M34" i="15"/>
  <c r="O34" i="15"/>
  <c r="Q34" i="15"/>
  <c r="V34" i="15"/>
  <c r="G35" i="15"/>
  <c r="I35" i="15"/>
  <c r="K35" i="15"/>
  <c r="M35" i="15"/>
  <c r="O35" i="15"/>
  <c r="Q35" i="15"/>
  <c r="V35" i="15"/>
  <c r="G36" i="15"/>
  <c r="M36" i="15" s="1"/>
  <c r="I36" i="15"/>
  <c r="K36" i="15"/>
  <c r="O36" i="15"/>
  <c r="Q36" i="15"/>
  <c r="V36" i="15"/>
  <c r="G37" i="15"/>
  <c r="I37" i="15"/>
  <c r="K37" i="15"/>
  <c r="M37" i="15"/>
  <c r="O37" i="15"/>
  <c r="Q37" i="15"/>
  <c r="V37" i="15"/>
  <c r="G38" i="15"/>
  <c r="I38" i="15"/>
  <c r="K38" i="15"/>
  <c r="M38" i="15"/>
  <c r="O38" i="15"/>
  <c r="Q38" i="15"/>
  <c r="V38" i="15"/>
  <c r="G39" i="15"/>
  <c r="M39" i="15" s="1"/>
  <c r="I39" i="15"/>
  <c r="K39" i="15"/>
  <c r="O39" i="15"/>
  <c r="Q39" i="15"/>
  <c r="V39" i="15"/>
  <c r="G40" i="15"/>
  <c r="M40" i="15" s="1"/>
  <c r="I40" i="15"/>
  <c r="K40" i="15"/>
  <c r="O40" i="15"/>
  <c r="Q40" i="15"/>
  <c r="V40" i="15"/>
  <c r="G42" i="15"/>
  <c r="I42" i="15"/>
  <c r="K42" i="15"/>
  <c r="M42" i="15"/>
  <c r="O42" i="15"/>
  <c r="Q42" i="15"/>
  <c r="V42" i="15"/>
  <c r="G44" i="15"/>
  <c r="I44" i="15"/>
  <c r="K44" i="15"/>
  <c r="M44" i="15"/>
  <c r="O44" i="15"/>
  <c r="Q44" i="15"/>
  <c r="V44" i="15"/>
  <c r="G46" i="15"/>
  <c r="I46" i="15"/>
  <c r="K46" i="15"/>
  <c r="M46" i="15"/>
  <c r="O46" i="15"/>
  <c r="Q46" i="15"/>
  <c r="V46" i="15"/>
  <c r="G48" i="15"/>
  <c r="M48" i="15" s="1"/>
  <c r="I48" i="15"/>
  <c r="K48" i="15"/>
  <c r="O48" i="15"/>
  <c r="Q48" i="15"/>
  <c r="V48" i="15"/>
  <c r="G50" i="15"/>
  <c r="I50" i="15"/>
  <c r="K50" i="15"/>
  <c r="M50" i="15"/>
  <c r="O50" i="15"/>
  <c r="Q50" i="15"/>
  <c r="V50" i="15"/>
  <c r="G51" i="15"/>
  <c r="I51" i="15"/>
  <c r="K51" i="15"/>
  <c r="M51" i="15"/>
  <c r="O51" i="15"/>
  <c r="Q51" i="15"/>
  <c r="V51" i="15"/>
  <c r="G52" i="15"/>
  <c r="G53" i="15"/>
  <c r="M53" i="15" s="1"/>
  <c r="I53" i="15"/>
  <c r="I52" i="15" s="1"/>
  <c r="K53" i="15"/>
  <c r="O53" i="15"/>
  <c r="O52" i="15" s="1"/>
  <c r="Q53" i="15"/>
  <c r="V53" i="15"/>
  <c r="V52" i="15" s="1"/>
  <c r="G54" i="15"/>
  <c r="I54" i="15"/>
  <c r="K54" i="15"/>
  <c r="K52" i="15" s="1"/>
  <c r="M54" i="15"/>
  <c r="O54" i="15"/>
  <c r="Q54" i="15"/>
  <c r="V54" i="15"/>
  <c r="G55" i="15"/>
  <c r="I55" i="15"/>
  <c r="K55" i="15"/>
  <c r="M55" i="15"/>
  <c r="O55" i="15"/>
  <c r="Q55" i="15"/>
  <c r="V55" i="15"/>
  <c r="G56" i="15"/>
  <c r="I56" i="15"/>
  <c r="K56" i="15"/>
  <c r="M56" i="15"/>
  <c r="O56" i="15"/>
  <c r="Q56" i="15"/>
  <c r="V56" i="15"/>
  <c r="G57" i="15"/>
  <c r="M57" i="15" s="1"/>
  <c r="I57" i="15"/>
  <c r="K57" i="15"/>
  <c r="O57" i="15"/>
  <c r="Q57" i="15"/>
  <c r="Q52" i="15" s="1"/>
  <c r="V57" i="15"/>
  <c r="G58" i="15"/>
  <c r="I58" i="15"/>
  <c r="K58" i="15"/>
  <c r="M58" i="15"/>
  <c r="O58" i="15"/>
  <c r="Q58" i="15"/>
  <c r="V58" i="15"/>
  <c r="G59" i="15"/>
  <c r="I59" i="15"/>
  <c r="K59" i="15"/>
  <c r="M59" i="15"/>
  <c r="O59" i="15"/>
  <c r="Q59" i="15"/>
  <c r="V59" i="15"/>
  <c r="G60" i="15"/>
  <c r="M60" i="15" s="1"/>
  <c r="I60" i="15"/>
  <c r="K60" i="15"/>
  <c r="O60" i="15"/>
  <c r="Q60" i="15"/>
  <c r="V60" i="15"/>
  <c r="G61" i="15"/>
  <c r="M61"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M65" i="15" s="1"/>
  <c r="I65" i="15"/>
  <c r="K65" i="15"/>
  <c r="O65" i="15"/>
  <c r="Q65" i="15"/>
  <c r="V65" i="15"/>
  <c r="G66" i="15"/>
  <c r="I66" i="15"/>
  <c r="K66" i="15"/>
  <c r="M66" i="15"/>
  <c r="O66" i="15"/>
  <c r="Q66" i="15"/>
  <c r="V66" i="15"/>
  <c r="G67" i="15"/>
  <c r="I67" i="15"/>
  <c r="K67" i="15"/>
  <c r="M67" i="15"/>
  <c r="O67" i="15"/>
  <c r="Q67" i="15"/>
  <c r="V67" i="15"/>
  <c r="G68" i="15"/>
  <c r="M68" i="15" s="1"/>
  <c r="I68" i="15"/>
  <c r="K68" i="15"/>
  <c r="O68" i="15"/>
  <c r="Q68" i="15"/>
  <c r="V68" i="15"/>
  <c r="G69" i="15"/>
  <c r="M69" i="15" s="1"/>
  <c r="I69" i="15"/>
  <c r="K69" i="15"/>
  <c r="O69" i="15"/>
  <c r="Q69" i="15"/>
  <c r="V69" i="15"/>
  <c r="G70" i="15"/>
  <c r="I70" i="15"/>
  <c r="K70" i="15"/>
  <c r="M70" i="15"/>
  <c r="O70" i="15"/>
  <c r="Q70" i="15"/>
  <c r="V70" i="15"/>
  <c r="G71" i="15"/>
  <c r="I71" i="15"/>
  <c r="K71" i="15"/>
  <c r="M71" i="15"/>
  <c r="O71" i="15"/>
  <c r="Q71" i="15"/>
  <c r="V71" i="15"/>
  <c r="G72" i="15"/>
  <c r="I72" i="15"/>
  <c r="K72" i="15"/>
  <c r="M72" i="15"/>
  <c r="O72" i="15"/>
  <c r="Q72" i="15"/>
  <c r="V72" i="15"/>
  <c r="G73" i="15"/>
  <c r="M73" i="15" s="1"/>
  <c r="I73" i="15"/>
  <c r="K73" i="15"/>
  <c r="O73" i="15"/>
  <c r="Q73" i="15"/>
  <c r="V73" i="15"/>
  <c r="G74" i="15"/>
  <c r="I74" i="15"/>
  <c r="K74" i="15"/>
  <c r="M74" i="15"/>
  <c r="O74" i="15"/>
  <c r="Q74" i="15"/>
  <c r="V74" i="15"/>
  <c r="G75" i="15"/>
  <c r="I75" i="15"/>
  <c r="K75" i="15"/>
  <c r="M75" i="15"/>
  <c r="O75" i="15"/>
  <c r="Q75" i="15"/>
  <c r="V75" i="15"/>
  <c r="G76" i="15"/>
  <c r="M76" i="15" s="1"/>
  <c r="I76" i="15"/>
  <c r="K76" i="15"/>
  <c r="O76" i="15"/>
  <c r="Q76" i="15"/>
  <c r="V76" i="15"/>
  <c r="G77" i="15"/>
  <c r="M77" i="15" s="1"/>
  <c r="I77" i="15"/>
  <c r="K77" i="15"/>
  <c r="O77" i="15"/>
  <c r="Q77" i="15"/>
  <c r="V77" i="15"/>
  <c r="G78" i="15"/>
  <c r="I78" i="15"/>
  <c r="K78" i="15"/>
  <c r="M78" i="15"/>
  <c r="O78" i="15"/>
  <c r="Q78" i="15"/>
  <c r="V78" i="15"/>
  <c r="G79" i="15"/>
  <c r="I79" i="15"/>
  <c r="K79" i="15"/>
  <c r="M79" i="15"/>
  <c r="O79" i="15"/>
  <c r="Q79" i="15"/>
  <c r="V79" i="15"/>
  <c r="G80" i="15"/>
  <c r="I80" i="15"/>
  <c r="K80" i="15"/>
  <c r="M80" i="15"/>
  <c r="O80" i="15"/>
  <c r="Q80" i="15"/>
  <c r="V80" i="15"/>
  <c r="G82" i="15"/>
  <c r="M82" i="15" s="1"/>
  <c r="I82" i="15"/>
  <c r="K82" i="15"/>
  <c r="O82" i="15"/>
  <c r="Q82" i="15"/>
  <c r="V82" i="15"/>
  <c r="G84" i="15"/>
  <c r="I84" i="15"/>
  <c r="K84" i="15"/>
  <c r="M84" i="15"/>
  <c r="O84" i="15"/>
  <c r="Q84" i="15"/>
  <c r="V84" i="15"/>
  <c r="G86" i="15"/>
  <c r="I86" i="15"/>
  <c r="K86" i="15"/>
  <c r="M86" i="15"/>
  <c r="O86" i="15"/>
  <c r="Q86" i="15"/>
  <c r="V86" i="15"/>
  <c r="G88" i="15"/>
  <c r="M88" i="15" s="1"/>
  <c r="I88" i="15"/>
  <c r="K88" i="15"/>
  <c r="O88" i="15"/>
  <c r="Q88" i="15"/>
  <c r="V88" i="15"/>
  <c r="G90" i="15"/>
  <c r="M90" i="15" s="1"/>
  <c r="I90" i="15"/>
  <c r="K90" i="15"/>
  <c r="O90" i="15"/>
  <c r="Q90" i="15"/>
  <c r="V90" i="15"/>
  <c r="G91" i="15"/>
  <c r="I91" i="15"/>
  <c r="K91" i="15"/>
  <c r="M91" i="15"/>
  <c r="O91" i="15"/>
  <c r="Q91" i="15"/>
  <c r="V91" i="15"/>
  <c r="G93" i="15"/>
  <c r="I93" i="15"/>
  <c r="I92" i="15" s="1"/>
  <c r="K93" i="15"/>
  <c r="M93" i="15"/>
  <c r="O93" i="15"/>
  <c r="O92" i="15" s="1"/>
  <c r="Q93" i="15"/>
  <c r="V93" i="15"/>
  <c r="V92" i="15" s="1"/>
  <c r="G94" i="15"/>
  <c r="M94" i="15" s="1"/>
  <c r="M92" i="15" s="1"/>
  <c r="I94" i="15"/>
  <c r="K94" i="15"/>
  <c r="K92" i="15" s="1"/>
  <c r="O94" i="15"/>
  <c r="Q94" i="15"/>
  <c r="Q92" i="15" s="1"/>
  <c r="V94" i="15"/>
  <c r="G95" i="15"/>
  <c r="I95" i="15"/>
  <c r="K95" i="15"/>
  <c r="M95" i="15"/>
  <c r="O95" i="15"/>
  <c r="Q95" i="15"/>
  <c r="V95" i="15"/>
  <c r="G96" i="15"/>
  <c r="I96" i="15"/>
  <c r="K96" i="15"/>
  <c r="M96" i="15"/>
  <c r="O96" i="15"/>
  <c r="Q96" i="15"/>
  <c r="V96" i="15"/>
  <c r="G97" i="15"/>
  <c r="M97" i="15" s="1"/>
  <c r="I97" i="15"/>
  <c r="K97" i="15"/>
  <c r="O97" i="15"/>
  <c r="Q97" i="15"/>
  <c r="V97" i="15"/>
  <c r="G98" i="15"/>
  <c r="M98" i="15" s="1"/>
  <c r="I98" i="15"/>
  <c r="K98" i="15"/>
  <c r="O98" i="15"/>
  <c r="Q98" i="15"/>
  <c r="V98" i="15"/>
  <c r="G99" i="15"/>
  <c r="I99" i="15"/>
  <c r="K99" i="15"/>
  <c r="M99" i="15"/>
  <c r="O99" i="15"/>
  <c r="Q99" i="15"/>
  <c r="V99" i="15"/>
  <c r="G100" i="15"/>
  <c r="I100" i="15"/>
  <c r="K100" i="15"/>
  <c r="M100" i="15"/>
  <c r="O100" i="15"/>
  <c r="Q100" i="15"/>
  <c r="V100" i="15"/>
  <c r="G101" i="15"/>
  <c r="I101" i="15"/>
  <c r="K101" i="15"/>
  <c r="M101" i="15"/>
  <c r="O101" i="15"/>
  <c r="Q101" i="15"/>
  <c r="V101" i="15"/>
  <c r="G102" i="15"/>
  <c r="M102" i="15" s="1"/>
  <c r="I102" i="15"/>
  <c r="K102" i="15"/>
  <c r="O102" i="15"/>
  <c r="Q102" i="15"/>
  <c r="V102" i="15"/>
  <c r="G103" i="15"/>
  <c r="I103" i="15"/>
  <c r="K103" i="15"/>
  <c r="M103" i="15"/>
  <c r="O103" i="15"/>
  <c r="Q103" i="15"/>
  <c r="V103" i="15"/>
  <c r="G104" i="15"/>
  <c r="I104" i="15"/>
  <c r="K104" i="15"/>
  <c r="M104" i="15"/>
  <c r="O104" i="15"/>
  <c r="Q104" i="15"/>
  <c r="V104" i="15"/>
  <c r="G105" i="15"/>
  <c r="M105" i="15" s="1"/>
  <c r="I105" i="15"/>
  <c r="K105" i="15"/>
  <c r="O105" i="15"/>
  <c r="Q105" i="15"/>
  <c r="V105" i="15"/>
  <c r="G106" i="15"/>
  <c r="M106" i="15" s="1"/>
  <c r="I106" i="15"/>
  <c r="K106" i="15"/>
  <c r="O106" i="15"/>
  <c r="Q106" i="15"/>
  <c r="V106" i="15"/>
  <c r="G107" i="15"/>
  <c r="I107" i="15"/>
  <c r="K107" i="15"/>
  <c r="M107" i="15"/>
  <c r="O107" i="15"/>
  <c r="Q107" i="15"/>
  <c r="V107" i="15"/>
  <c r="G108" i="15"/>
  <c r="I108" i="15"/>
  <c r="K108" i="15"/>
  <c r="M108" i="15"/>
  <c r="O108" i="15"/>
  <c r="Q108" i="15"/>
  <c r="V108" i="15"/>
  <c r="G109" i="15"/>
  <c r="I109" i="15"/>
  <c r="K109" i="15"/>
  <c r="M109" i="15"/>
  <c r="O109" i="15"/>
  <c r="Q109" i="15"/>
  <c r="V109" i="15"/>
  <c r="G110" i="15"/>
  <c r="M110" i="15" s="1"/>
  <c r="I110" i="15"/>
  <c r="K110" i="15"/>
  <c r="O110" i="15"/>
  <c r="Q110" i="15"/>
  <c r="V110" i="15"/>
  <c r="G111" i="15"/>
  <c r="I111" i="15"/>
  <c r="K111" i="15"/>
  <c r="M111" i="15"/>
  <c r="O111" i="15"/>
  <c r="Q111" i="15"/>
  <c r="V111" i="15"/>
  <c r="G113" i="15"/>
  <c r="G112" i="15" s="1"/>
  <c r="I113" i="15"/>
  <c r="I112" i="15" s="1"/>
  <c r="K113" i="15"/>
  <c r="K112" i="15" s="1"/>
  <c r="O113" i="15"/>
  <c r="Q113" i="15"/>
  <c r="Q112" i="15" s="1"/>
  <c r="V113" i="15"/>
  <c r="G114" i="15"/>
  <c r="M114" i="15" s="1"/>
  <c r="I114" i="15"/>
  <c r="K114" i="15"/>
  <c r="O114" i="15"/>
  <c r="Q114" i="15"/>
  <c r="V114" i="15"/>
  <c r="V112" i="15" s="1"/>
  <c r="G115" i="15"/>
  <c r="I115" i="15"/>
  <c r="K115" i="15"/>
  <c r="M115" i="15"/>
  <c r="O115" i="15"/>
  <c r="Q115" i="15"/>
  <c r="V115" i="15"/>
  <c r="G116" i="15"/>
  <c r="I116" i="15"/>
  <c r="K116" i="15"/>
  <c r="M116" i="15"/>
  <c r="O116" i="15"/>
  <c r="Q116" i="15"/>
  <c r="V116" i="15"/>
  <c r="G117" i="15"/>
  <c r="I117" i="15"/>
  <c r="K117" i="15"/>
  <c r="M117" i="15"/>
  <c r="O117" i="15"/>
  <c r="O112" i="15" s="1"/>
  <c r="Q117" i="15"/>
  <c r="V117" i="15"/>
  <c r="G118" i="15"/>
  <c r="M118" i="15" s="1"/>
  <c r="I118" i="15"/>
  <c r="K118" i="15"/>
  <c r="O118" i="15"/>
  <c r="Q118" i="15"/>
  <c r="V118" i="15"/>
  <c r="G119" i="15"/>
  <c r="I119" i="15"/>
  <c r="K119" i="15"/>
  <c r="M119" i="15"/>
  <c r="O119" i="15"/>
  <c r="Q119" i="15"/>
  <c r="V119" i="15"/>
  <c r="G120" i="15"/>
  <c r="M120" i="15" s="1"/>
  <c r="I120" i="15"/>
  <c r="K120" i="15"/>
  <c r="O120" i="15"/>
  <c r="Q120" i="15"/>
  <c r="V120" i="15"/>
  <c r="G121" i="15"/>
  <c r="M121" i="15" s="1"/>
  <c r="I121" i="15"/>
  <c r="K121" i="15"/>
  <c r="O121" i="15"/>
  <c r="Q121" i="15"/>
  <c r="V121" i="15"/>
  <c r="G122" i="15"/>
  <c r="M122" i="15" s="1"/>
  <c r="I122" i="15"/>
  <c r="K122" i="15"/>
  <c r="O122" i="15"/>
  <c r="Q122" i="15"/>
  <c r="V122" i="15"/>
  <c r="G123" i="15"/>
  <c r="I123" i="15"/>
  <c r="K123" i="15"/>
  <c r="M123" i="15"/>
  <c r="O123" i="15"/>
  <c r="Q123" i="15"/>
  <c r="V123" i="15"/>
  <c r="G124" i="15"/>
  <c r="I124" i="15"/>
  <c r="K124" i="15"/>
  <c r="M124" i="15"/>
  <c r="O124" i="15"/>
  <c r="Q124" i="15"/>
  <c r="V124" i="15"/>
  <c r="G125" i="15"/>
  <c r="I125" i="15"/>
  <c r="K125" i="15"/>
  <c r="M125" i="15"/>
  <c r="O125" i="15"/>
  <c r="Q125" i="15"/>
  <c r="V125" i="15"/>
  <c r="G126" i="15"/>
  <c r="M126" i="15" s="1"/>
  <c r="I126" i="15"/>
  <c r="K126" i="15"/>
  <c r="O126" i="15"/>
  <c r="Q126" i="15"/>
  <c r="V126" i="15"/>
  <c r="G127" i="15"/>
  <c r="I127" i="15"/>
  <c r="K127" i="15"/>
  <c r="M127" i="15"/>
  <c r="O127" i="15"/>
  <c r="Q127" i="15"/>
  <c r="V127" i="15"/>
  <c r="G128" i="15"/>
  <c r="M128" i="15" s="1"/>
  <c r="I128" i="15"/>
  <c r="K128" i="15"/>
  <c r="O128" i="15"/>
  <c r="Q128" i="15"/>
  <c r="V128" i="15"/>
  <c r="G129" i="15"/>
  <c r="M129" i="15" s="1"/>
  <c r="I129" i="15"/>
  <c r="K129" i="15"/>
  <c r="O129" i="15"/>
  <c r="Q129" i="15"/>
  <c r="V129" i="15"/>
  <c r="G130" i="15"/>
  <c r="M130" i="15" s="1"/>
  <c r="I130" i="15"/>
  <c r="K130" i="15"/>
  <c r="O130" i="15"/>
  <c r="Q130" i="15"/>
  <c r="V130" i="15"/>
  <c r="G131" i="15"/>
  <c r="I131" i="15"/>
  <c r="K131" i="15"/>
  <c r="M131" i="15"/>
  <c r="O131" i="15"/>
  <c r="Q131" i="15"/>
  <c r="V131" i="15"/>
  <c r="G132" i="15"/>
  <c r="I132" i="15"/>
  <c r="K132" i="15"/>
  <c r="M132" i="15"/>
  <c r="O132" i="15"/>
  <c r="Q132" i="15"/>
  <c r="V132" i="15"/>
  <c r="G134" i="15"/>
  <c r="M134" i="15" s="1"/>
  <c r="I134" i="15"/>
  <c r="K134" i="15"/>
  <c r="K133" i="15" s="1"/>
  <c r="O134" i="15"/>
  <c r="Q134" i="15"/>
  <c r="Q133" i="15" s="1"/>
  <c r="V134" i="15"/>
  <c r="V133" i="15" s="1"/>
  <c r="G135" i="15"/>
  <c r="I135" i="15"/>
  <c r="K135" i="15"/>
  <c r="M135" i="15"/>
  <c r="O135" i="15"/>
  <c r="Q135" i="15"/>
  <c r="V135" i="15"/>
  <c r="G136" i="15"/>
  <c r="G133" i="15" s="1"/>
  <c r="I136" i="15"/>
  <c r="K136" i="15"/>
  <c r="O136" i="15"/>
  <c r="Q136" i="15"/>
  <c r="V136" i="15"/>
  <c r="G137" i="15"/>
  <c r="M137" i="15" s="1"/>
  <c r="I137" i="15"/>
  <c r="K137" i="15"/>
  <c r="O137" i="15"/>
  <c r="Q137" i="15"/>
  <c r="V137" i="15"/>
  <c r="G138" i="15"/>
  <c r="I138" i="15"/>
  <c r="I133" i="15" s="1"/>
  <c r="K138" i="15"/>
  <c r="M138" i="15"/>
  <c r="O138" i="15"/>
  <c r="Q138" i="15"/>
  <c r="V138" i="15"/>
  <c r="G139" i="15"/>
  <c r="I139" i="15"/>
  <c r="K139" i="15"/>
  <c r="M139" i="15"/>
  <c r="O139" i="15"/>
  <c r="Q139" i="15"/>
  <c r="V139" i="15"/>
  <c r="G140" i="15"/>
  <c r="I140" i="15"/>
  <c r="K140" i="15"/>
  <c r="M140" i="15"/>
  <c r="O140" i="15"/>
  <c r="Q140" i="15"/>
  <c r="V140" i="15"/>
  <c r="G141" i="15"/>
  <c r="M141" i="15" s="1"/>
  <c r="I141" i="15"/>
  <c r="K141" i="15"/>
  <c r="O141" i="15"/>
  <c r="O133" i="15" s="1"/>
  <c r="Q141" i="15"/>
  <c r="V141" i="15"/>
  <c r="G142" i="15"/>
  <c r="M142" i="15" s="1"/>
  <c r="I142" i="15"/>
  <c r="K142" i="15"/>
  <c r="O142" i="15"/>
  <c r="Q142" i="15"/>
  <c r="V142" i="15"/>
  <c r="G143" i="15"/>
  <c r="I143" i="15"/>
  <c r="K143" i="15"/>
  <c r="M143" i="15"/>
  <c r="O143" i="15"/>
  <c r="Q143" i="15"/>
  <c r="V143" i="15"/>
  <c r="G145" i="15"/>
  <c r="G144" i="15" s="1"/>
  <c r="I145" i="15"/>
  <c r="I144" i="15" s="1"/>
  <c r="K145" i="15"/>
  <c r="K144" i="15" s="1"/>
  <c r="O145" i="15"/>
  <c r="Q145" i="15"/>
  <c r="Q144" i="15" s="1"/>
  <c r="V145" i="15"/>
  <c r="G146" i="15"/>
  <c r="I146" i="15"/>
  <c r="K146" i="15"/>
  <c r="M146" i="15"/>
  <c r="O146" i="15"/>
  <c r="Q146" i="15"/>
  <c r="V146" i="15"/>
  <c r="V144" i="15" s="1"/>
  <c r="G147" i="15"/>
  <c r="I147" i="15"/>
  <c r="K147" i="15"/>
  <c r="M147" i="15"/>
  <c r="O147" i="15"/>
  <c r="Q147" i="15"/>
  <c r="V147" i="15"/>
  <c r="G148" i="15"/>
  <c r="I148" i="15"/>
  <c r="K148" i="15"/>
  <c r="M148" i="15"/>
  <c r="O148" i="15"/>
  <c r="Q148" i="15"/>
  <c r="V148" i="15"/>
  <c r="G149" i="15"/>
  <c r="M149" i="15" s="1"/>
  <c r="I149" i="15"/>
  <c r="K149" i="15"/>
  <c r="O149" i="15"/>
  <c r="O144" i="15" s="1"/>
  <c r="Q149" i="15"/>
  <c r="V149" i="15"/>
  <c r="G151" i="15"/>
  <c r="M151" i="15" s="1"/>
  <c r="I151" i="15"/>
  <c r="K151" i="15"/>
  <c r="O151" i="15"/>
  <c r="Q151" i="15"/>
  <c r="V151" i="15"/>
  <c r="G152" i="15"/>
  <c r="I152" i="15"/>
  <c r="K152" i="15"/>
  <c r="M152" i="15"/>
  <c r="O152" i="15"/>
  <c r="Q152" i="15"/>
  <c r="V152" i="15"/>
  <c r="G153" i="15"/>
  <c r="M153" i="15" s="1"/>
  <c r="I153" i="15"/>
  <c r="K153" i="15"/>
  <c r="O153" i="15"/>
  <c r="Q153" i="15"/>
  <c r="V153" i="15"/>
  <c r="G154" i="15"/>
  <c r="M154" i="15" s="1"/>
  <c r="I154" i="15"/>
  <c r="K154" i="15"/>
  <c r="O154" i="15"/>
  <c r="Q154" i="15"/>
  <c r="V154" i="15"/>
  <c r="G156" i="15"/>
  <c r="I156" i="15"/>
  <c r="K156" i="15"/>
  <c r="K155" i="15" s="1"/>
  <c r="M156" i="15"/>
  <c r="M155" i="15" s="1"/>
  <c r="O156" i="15"/>
  <c r="O155" i="15" s="1"/>
  <c r="Q156" i="15"/>
  <c r="Q155" i="15" s="1"/>
  <c r="V156" i="15"/>
  <c r="G157" i="15"/>
  <c r="G155" i="15" s="1"/>
  <c r="I157" i="15"/>
  <c r="K157" i="15"/>
  <c r="M157" i="15"/>
  <c r="O157" i="15"/>
  <c r="Q157" i="15"/>
  <c r="V157" i="15"/>
  <c r="G158" i="15"/>
  <c r="I158" i="15"/>
  <c r="K158" i="15"/>
  <c r="M158" i="15"/>
  <c r="O158" i="15"/>
  <c r="Q158" i="15"/>
  <c r="V158" i="15"/>
  <c r="G159" i="15"/>
  <c r="M159" i="15" s="1"/>
  <c r="I159" i="15"/>
  <c r="K159" i="15"/>
  <c r="O159" i="15"/>
  <c r="Q159" i="15"/>
  <c r="V159" i="15"/>
  <c r="G160" i="15"/>
  <c r="I160" i="15"/>
  <c r="K160" i="15"/>
  <c r="M160" i="15"/>
  <c r="O160" i="15"/>
  <c r="Q160" i="15"/>
  <c r="V160" i="15"/>
  <c r="V155" i="15" s="1"/>
  <c r="G162" i="15"/>
  <c r="M162" i="15" s="1"/>
  <c r="I162" i="15"/>
  <c r="K162" i="15"/>
  <c r="O162" i="15"/>
  <c r="Q162" i="15"/>
  <c r="V162" i="15"/>
  <c r="G163" i="15"/>
  <c r="M163" i="15" s="1"/>
  <c r="I163" i="15"/>
  <c r="K163" i="15"/>
  <c r="O163" i="15"/>
  <c r="Q163" i="15"/>
  <c r="V163" i="15"/>
  <c r="G164" i="15"/>
  <c r="M164" i="15" s="1"/>
  <c r="I164" i="15"/>
  <c r="I155" i="15" s="1"/>
  <c r="K164" i="15"/>
  <c r="O164" i="15"/>
  <c r="Q164" i="15"/>
  <c r="V164" i="15"/>
  <c r="G165" i="15"/>
  <c r="I165" i="15"/>
  <c r="K165" i="15"/>
  <c r="M165" i="15"/>
  <c r="O165" i="15"/>
  <c r="Q165" i="15"/>
  <c r="V165" i="15"/>
  <c r="G166" i="15"/>
  <c r="I166" i="15"/>
  <c r="K166" i="15"/>
  <c r="M166" i="15"/>
  <c r="O166" i="15"/>
  <c r="Q166" i="15"/>
  <c r="V166" i="15"/>
  <c r="G168" i="15"/>
  <c r="M168" i="15" s="1"/>
  <c r="I168" i="15"/>
  <c r="K168" i="15"/>
  <c r="K167" i="15" s="1"/>
  <c r="O168" i="15"/>
  <c r="Q168" i="15"/>
  <c r="Q167" i="15" s="1"/>
  <c r="V168" i="15"/>
  <c r="V167" i="15" s="1"/>
  <c r="G169" i="15"/>
  <c r="I169" i="15"/>
  <c r="K169" i="15"/>
  <c r="M169" i="15"/>
  <c r="O169" i="15"/>
  <c r="Q169" i="15"/>
  <c r="V169" i="15"/>
  <c r="G170" i="15"/>
  <c r="G167" i="15" s="1"/>
  <c r="I170" i="15"/>
  <c r="K170" i="15"/>
  <c r="O170" i="15"/>
  <c r="Q170" i="15"/>
  <c r="V170" i="15"/>
  <c r="G171" i="15"/>
  <c r="M171" i="15" s="1"/>
  <c r="I171" i="15"/>
  <c r="K171" i="15"/>
  <c r="O171" i="15"/>
  <c r="Q171" i="15"/>
  <c r="V171" i="15"/>
  <c r="G172" i="15"/>
  <c r="M172" i="15" s="1"/>
  <c r="I172" i="15"/>
  <c r="I167" i="15" s="1"/>
  <c r="K172" i="15"/>
  <c r="O172" i="15"/>
  <c r="Q172" i="15"/>
  <c r="V172" i="15"/>
  <c r="G173" i="15"/>
  <c r="I173" i="15"/>
  <c r="K173" i="15"/>
  <c r="M173" i="15"/>
  <c r="O173" i="15"/>
  <c r="Q173" i="15"/>
  <c r="V173" i="15"/>
  <c r="G174" i="15"/>
  <c r="I174" i="15"/>
  <c r="K174" i="15"/>
  <c r="M174" i="15"/>
  <c r="O174" i="15"/>
  <c r="Q174" i="15"/>
  <c r="V174" i="15"/>
  <c r="G175" i="15"/>
  <c r="M175" i="15" s="1"/>
  <c r="I175" i="15"/>
  <c r="K175" i="15"/>
  <c r="O175" i="15"/>
  <c r="O167" i="15" s="1"/>
  <c r="Q175" i="15"/>
  <c r="V175" i="15"/>
  <c r="G176" i="15"/>
  <c r="M176" i="15" s="1"/>
  <c r="I176" i="15"/>
  <c r="K176" i="15"/>
  <c r="O176" i="15"/>
  <c r="Q176" i="15"/>
  <c r="V176" i="15"/>
  <c r="G177" i="15"/>
  <c r="I177" i="15"/>
  <c r="K177" i="15"/>
  <c r="M177" i="15"/>
  <c r="O177" i="15"/>
  <c r="Q177" i="15"/>
  <c r="V177" i="15"/>
  <c r="G178" i="15"/>
  <c r="M178" i="15" s="1"/>
  <c r="I178" i="15"/>
  <c r="K178" i="15"/>
  <c r="O178" i="15"/>
  <c r="Q178" i="15"/>
  <c r="V178" i="15"/>
  <c r="G179" i="15"/>
  <c r="M179" i="15" s="1"/>
  <c r="I179" i="15"/>
  <c r="K179" i="15"/>
  <c r="O179" i="15"/>
  <c r="Q179" i="15"/>
  <c r="V179" i="15"/>
  <c r="G180" i="15"/>
  <c r="I180" i="15"/>
  <c r="K180" i="15"/>
  <c r="M180" i="15"/>
  <c r="O180" i="15"/>
  <c r="Q180" i="15"/>
  <c r="V180" i="15"/>
  <c r="G181" i="15"/>
  <c r="I181" i="15"/>
  <c r="K181" i="15"/>
  <c r="M181" i="15"/>
  <c r="O181" i="15"/>
  <c r="Q181" i="15"/>
  <c r="V181" i="15"/>
  <c r="G182" i="15"/>
  <c r="I182" i="15"/>
  <c r="K182" i="15"/>
  <c r="M182" i="15"/>
  <c r="O182" i="15"/>
  <c r="Q182" i="15"/>
  <c r="V182" i="15"/>
  <c r="G183" i="15"/>
  <c r="M183" i="15" s="1"/>
  <c r="I183" i="15"/>
  <c r="K183" i="15"/>
  <c r="O183" i="15"/>
  <c r="Q183" i="15"/>
  <c r="V183" i="15"/>
  <c r="G185" i="15"/>
  <c r="M185" i="15" s="1"/>
  <c r="I185" i="15"/>
  <c r="K185" i="15"/>
  <c r="O185" i="15"/>
  <c r="Q185" i="15"/>
  <c r="V185" i="15"/>
  <c r="G186" i="15"/>
  <c r="I186" i="15"/>
  <c r="K186" i="15"/>
  <c r="M186" i="15"/>
  <c r="O186" i="15"/>
  <c r="Q186" i="15"/>
  <c r="V186" i="15"/>
  <c r="G187" i="15"/>
  <c r="M187" i="15" s="1"/>
  <c r="I187" i="15"/>
  <c r="K187" i="15"/>
  <c r="O187" i="15"/>
  <c r="Q187" i="15"/>
  <c r="V187" i="15"/>
  <c r="G188" i="15"/>
  <c r="M188" i="15" s="1"/>
  <c r="I188" i="15"/>
  <c r="K188" i="15"/>
  <c r="O188" i="15"/>
  <c r="Q188" i="15"/>
  <c r="V188" i="15"/>
  <c r="G190" i="15"/>
  <c r="I190" i="15"/>
  <c r="K190" i="15"/>
  <c r="M190" i="15"/>
  <c r="O190" i="15"/>
  <c r="Q190" i="15"/>
  <c r="V190" i="15"/>
  <c r="G191" i="15"/>
  <c r="I191" i="15"/>
  <c r="K191" i="15"/>
  <c r="M191" i="15"/>
  <c r="O191" i="15"/>
  <c r="Q191" i="15"/>
  <c r="V191" i="15"/>
  <c r="G193" i="15"/>
  <c r="I193" i="15"/>
  <c r="K193" i="15"/>
  <c r="M193" i="15"/>
  <c r="O193" i="15"/>
  <c r="Q193" i="15"/>
  <c r="V193" i="15"/>
  <c r="G194" i="15"/>
  <c r="M194" i="15" s="1"/>
  <c r="I194" i="15"/>
  <c r="K194" i="15"/>
  <c r="O194" i="15"/>
  <c r="Q194" i="15"/>
  <c r="V194" i="15"/>
  <c r="G195" i="15"/>
  <c r="M195" i="15" s="1"/>
  <c r="I195" i="15"/>
  <c r="K195" i="15"/>
  <c r="O195" i="15"/>
  <c r="Q195" i="15"/>
  <c r="V195" i="15"/>
  <c r="G197" i="15"/>
  <c r="I197" i="15"/>
  <c r="K197" i="15"/>
  <c r="M197" i="15"/>
  <c r="O197" i="15"/>
  <c r="Q197" i="15"/>
  <c r="V197" i="15"/>
  <c r="G198" i="15"/>
  <c r="M198" i="15" s="1"/>
  <c r="I198" i="15"/>
  <c r="K198" i="15"/>
  <c r="O198" i="15"/>
  <c r="Q198" i="15"/>
  <c r="V198" i="15"/>
  <c r="G199" i="15"/>
  <c r="M199" i="15" s="1"/>
  <c r="I199" i="15"/>
  <c r="K199" i="15"/>
  <c r="O199" i="15"/>
  <c r="Q199" i="15"/>
  <c r="V199" i="15"/>
  <c r="G200" i="15"/>
  <c r="I200" i="15"/>
  <c r="K200" i="15"/>
  <c r="M200" i="15"/>
  <c r="O200" i="15"/>
  <c r="Q200" i="15"/>
  <c r="V200" i="15"/>
  <c r="G201" i="15"/>
  <c r="I201" i="15"/>
  <c r="K201" i="15"/>
  <c r="M201" i="15"/>
  <c r="O201" i="15"/>
  <c r="Q201" i="15"/>
  <c r="V201" i="15"/>
  <c r="G202" i="15"/>
  <c r="I202" i="15"/>
  <c r="K202" i="15"/>
  <c r="M202" i="15"/>
  <c r="O202" i="15"/>
  <c r="Q202" i="15"/>
  <c r="V202" i="15"/>
  <c r="G203" i="15"/>
  <c r="I203" i="15"/>
  <c r="K203" i="15"/>
  <c r="M203" i="15"/>
  <c r="O203" i="15"/>
  <c r="Q203" i="15"/>
  <c r="V203" i="15"/>
  <c r="G204" i="15"/>
  <c r="M204" i="15" s="1"/>
  <c r="I204" i="15"/>
  <c r="K204" i="15"/>
  <c r="O204" i="15"/>
  <c r="Q204" i="15"/>
  <c r="V204" i="15"/>
  <c r="G206" i="15"/>
  <c r="M206" i="15" s="1"/>
  <c r="I206" i="15"/>
  <c r="I205" i="15" s="1"/>
  <c r="K206" i="15"/>
  <c r="K205" i="15" s="1"/>
  <c r="O206" i="15"/>
  <c r="O205" i="15" s="1"/>
  <c r="Q206" i="15"/>
  <c r="V206" i="15"/>
  <c r="G207" i="15"/>
  <c r="G205" i="15" s="1"/>
  <c r="I207" i="15"/>
  <c r="K207" i="15"/>
  <c r="O207" i="15"/>
  <c r="Q207" i="15"/>
  <c r="Q205" i="15" s="1"/>
  <c r="V207" i="15"/>
  <c r="G208" i="15"/>
  <c r="I208" i="15"/>
  <c r="K208" i="15"/>
  <c r="M208" i="15"/>
  <c r="O208" i="15"/>
  <c r="Q208" i="15"/>
  <c r="V208" i="15"/>
  <c r="G209" i="15"/>
  <c r="I209" i="15"/>
  <c r="K209" i="15"/>
  <c r="M209" i="15"/>
  <c r="O209" i="15"/>
  <c r="Q209" i="15"/>
  <c r="V209" i="15"/>
  <c r="G210" i="15"/>
  <c r="I210" i="15"/>
  <c r="K210" i="15"/>
  <c r="M210" i="15"/>
  <c r="O210" i="15"/>
  <c r="Q210" i="15"/>
  <c r="V210" i="15"/>
  <c r="G211" i="15"/>
  <c r="I211" i="15"/>
  <c r="K211" i="15"/>
  <c r="M211" i="15"/>
  <c r="O211" i="15"/>
  <c r="Q211" i="15"/>
  <c r="V211" i="15"/>
  <c r="G212" i="15"/>
  <c r="M212" i="15" s="1"/>
  <c r="I212" i="15"/>
  <c r="K212" i="15"/>
  <c r="O212" i="15"/>
  <c r="Q212" i="15"/>
  <c r="V212" i="15"/>
  <c r="G213" i="15"/>
  <c r="I213" i="15"/>
  <c r="K213" i="15"/>
  <c r="M213" i="15"/>
  <c r="O213" i="15"/>
  <c r="Q213" i="15"/>
  <c r="V213" i="15"/>
  <c r="V205" i="15" s="1"/>
  <c r="G214" i="15"/>
  <c r="M214" i="15" s="1"/>
  <c r="I214" i="15"/>
  <c r="K214" i="15"/>
  <c r="O214" i="15"/>
  <c r="Q214" i="15"/>
  <c r="V214" i="15"/>
  <c r="G215" i="15"/>
  <c r="M215" i="15" s="1"/>
  <c r="I215" i="15"/>
  <c r="K215" i="15"/>
  <c r="O215" i="15"/>
  <c r="Q215" i="15"/>
  <c r="V215" i="15"/>
  <c r="G216" i="15"/>
  <c r="I216" i="15"/>
  <c r="K216" i="15"/>
  <c r="M216" i="15"/>
  <c r="O216" i="15"/>
  <c r="Q216" i="15"/>
  <c r="V216" i="15"/>
  <c r="G217" i="15"/>
  <c r="I217" i="15"/>
  <c r="K217" i="15"/>
  <c r="M217" i="15"/>
  <c r="O217" i="15"/>
  <c r="Q217" i="15"/>
  <c r="V217" i="15"/>
  <c r="G218" i="15"/>
  <c r="I218" i="15"/>
  <c r="K218" i="15"/>
  <c r="M218" i="15"/>
  <c r="O218" i="15"/>
  <c r="Q218" i="15"/>
  <c r="V218" i="15"/>
  <c r="G219" i="15"/>
  <c r="I219" i="15"/>
  <c r="K219" i="15"/>
  <c r="M219" i="15"/>
  <c r="O219" i="15"/>
  <c r="Q219" i="15"/>
  <c r="V219" i="15"/>
  <c r="G220" i="15"/>
  <c r="M220" i="15" s="1"/>
  <c r="I220" i="15"/>
  <c r="K220" i="15"/>
  <c r="O220" i="15"/>
  <c r="Q220" i="15"/>
  <c r="V220" i="15"/>
  <c r="G221" i="15"/>
  <c r="I221" i="15"/>
  <c r="K221" i="15"/>
  <c r="M221" i="15"/>
  <c r="O221" i="15"/>
  <c r="Q221" i="15"/>
  <c r="V221" i="15"/>
  <c r="G223" i="15"/>
  <c r="M223" i="15" s="1"/>
  <c r="I223" i="15"/>
  <c r="K223" i="15"/>
  <c r="O223" i="15"/>
  <c r="Q223" i="15"/>
  <c r="V223" i="15"/>
  <c r="G224" i="15"/>
  <c r="M224" i="15" s="1"/>
  <c r="I224" i="15"/>
  <c r="K224" i="15"/>
  <c r="O224" i="15"/>
  <c r="Q224" i="15"/>
  <c r="V224" i="15"/>
  <c r="G225" i="15"/>
  <c r="I225" i="15"/>
  <c r="K225" i="15"/>
  <c r="M225" i="15"/>
  <c r="O225" i="15"/>
  <c r="Q225" i="15"/>
  <c r="V225" i="15"/>
  <c r="G226" i="15"/>
  <c r="I226" i="15"/>
  <c r="K226" i="15"/>
  <c r="M226" i="15"/>
  <c r="O226" i="15"/>
  <c r="Q226" i="15"/>
  <c r="V226" i="15"/>
  <c r="G228" i="15"/>
  <c r="I228" i="15"/>
  <c r="K228" i="15"/>
  <c r="M228" i="15"/>
  <c r="O228" i="15"/>
  <c r="Q228" i="15"/>
  <c r="V228" i="15"/>
  <c r="G229" i="15"/>
  <c r="I229" i="15"/>
  <c r="K229" i="15"/>
  <c r="M229" i="15"/>
  <c r="O229" i="15"/>
  <c r="Q229" i="15"/>
  <c r="V229" i="15"/>
  <c r="G230" i="15"/>
  <c r="M230" i="15" s="1"/>
  <c r="I230" i="15"/>
  <c r="K230" i="15"/>
  <c r="O230" i="15"/>
  <c r="Q230" i="15"/>
  <c r="V230" i="15"/>
  <c r="G231" i="15"/>
  <c r="I231" i="15"/>
  <c r="K231" i="15"/>
  <c r="M231" i="15"/>
  <c r="O231" i="15"/>
  <c r="Q231" i="15"/>
  <c r="V231" i="15"/>
  <c r="G233" i="15"/>
  <c r="M233" i="15" s="1"/>
  <c r="I233" i="15"/>
  <c r="K233" i="15"/>
  <c r="O233" i="15"/>
  <c r="Q233" i="15"/>
  <c r="V233" i="15"/>
  <c r="G234" i="15"/>
  <c r="M234" i="15" s="1"/>
  <c r="I234" i="15"/>
  <c r="K234" i="15"/>
  <c r="O234" i="15"/>
  <c r="Q234" i="15"/>
  <c r="V234" i="15"/>
  <c r="G235" i="15"/>
  <c r="I235" i="15"/>
  <c r="K235" i="15"/>
  <c r="M235" i="15"/>
  <c r="O235" i="15"/>
  <c r="Q235" i="15"/>
  <c r="V235" i="15"/>
  <c r="G237" i="15"/>
  <c r="I237" i="15"/>
  <c r="K237" i="15"/>
  <c r="M237" i="15"/>
  <c r="O237" i="15"/>
  <c r="Q237" i="15"/>
  <c r="V237" i="15"/>
  <c r="G238" i="15"/>
  <c r="I238" i="15"/>
  <c r="K238" i="15"/>
  <c r="M238" i="15"/>
  <c r="O238" i="15"/>
  <c r="Q238" i="15"/>
  <c r="V238" i="15"/>
  <c r="G239" i="15"/>
  <c r="I239" i="15"/>
  <c r="K239" i="15"/>
  <c r="M239" i="15"/>
  <c r="O239" i="15"/>
  <c r="Q239" i="15"/>
  <c r="V239" i="15"/>
  <c r="G240" i="15"/>
  <c r="M240" i="15" s="1"/>
  <c r="I240" i="15"/>
  <c r="K240" i="15"/>
  <c r="O240" i="15"/>
  <c r="Q240" i="15"/>
  <c r="V240" i="15"/>
  <c r="G241" i="15"/>
  <c r="I241" i="15"/>
  <c r="K241" i="15"/>
  <c r="M241" i="15"/>
  <c r="O241" i="15"/>
  <c r="Q241" i="15"/>
  <c r="V241" i="15"/>
  <c r="G242" i="15"/>
  <c r="M242" i="15" s="1"/>
  <c r="I242" i="15"/>
  <c r="K242" i="15"/>
  <c r="O242" i="15"/>
  <c r="Q242" i="15"/>
  <c r="V242" i="15"/>
  <c r="G243" i="15"/>
  <c r="M243" i="15" s="1"/>
  <c r="I243" i="15"/>
  <c r="K243" i="15"/>
  <c r="O243" i="15"/>
  <c r="Q243" i="15"/>
  <c r="V243" i="15"/>
  <c r="I244" i="15"/>
  <c r="V244" i="15"/>
  <c r="G245" i="15"/>
  <c r="I245" i="15"/>
  <c r="K245" i="15"/>
  <c r="K244" i="15" s="1"/>
  <c r="M245" i="15"/>
  <c r="O245" i="15"/>
  <c r="O244" i="15" s="1"/>
  <c r="Q245" i="15"/>
  <c r="Q244" i="15" s="1"/>
  <c r="V245" i="15"/>
  <c r="G246" i="15"/>
  <c r="G244" i="15" s="1"/>
  <c r="I246" i="15"/>
  <c r="K246" i="15"/>
  <c r="M246" i="15"/>
  <c r="M244" i="15" s="1"/>
  <c r="O246" i="15"/>
  <c r="Q246" i="15"/>
  <c r="V246" i="15"/>
  <c r="G247" i="15"/>
  <c r="I247" i="15"/>
  <c r="K247" i="15"/>
  <c r="M247" i="15"/>
  <c r="O247" i="15"/>
  <c r="Q247" i="15"/>
  <c r="V247" i="15"/>
  <c r="G248" i="15"/>
  <c r="M248" i="15" s="1"/>
  <c r="I248" i="15"/>
  <c r="K248" i="15"/>
  <c r="O248" i="15"/>
  <c r="Q248" i="15"/>
  <c r="V248" i="15"/>
  <c r="AE250" i="15"/>
  <c r="G73" i="14"/>
  <c r="G8" i="14"/>
  <c r="G9" i="14"/>
  <c r="M9" i="14" s="1"/>
  <c r="M8" i="14" s="1"/>
  <c r="I9" i="14"/>
  <c r="I8" i="14" s="1"/>
  <c r="K9" i="14"/>
  <c r="K8" i="14" s="1"/>
  <c r="O9" i="14"/>
  <c r="O8" i="14" s="1"/>
  <c r="Q9" i="14"/>
  <c r="V9" i="14"/>
  <c r="V8" i="14" s="1"/>
  <c r="G22" i="14"/>
  <c r="I22" i="14"/>
  <c r="K22" i="14"/>
  <c r="M22" i="14"/>
  <c r="O22" i="14"/>
  <c r="Q22" i="14"/>
  <c r="Q8" i="14" s="1"/>
  <c r="V22" i="14"/>
  <c r="G23" i="14"/>
  <c r="I23" i="14"/>
  <c r="K23" i="14"/>
  <c r="M23" i="14"/>
  <c r="O23" i="14"/>
  <c r="Q23" i="14"/>
  <c r="V23" i="14"/>
  <c r="G24" i="14"/>
  <c r="I24" i="14"/>
  <c r="K24" i="14"/>
  <c r="M24" i="14"/>
  <c r="O24" i="14"/>
  <c r="Q24" i="14"/>
  <c r="V24" i="14"/>
  <c r="G25" i="14"/>
  <c r="I25" i="14"/>
  <c r="K25" i="14"/>
  <c r="M25" i="14"/>
  <c r="O25" i="14"/>
  <c r="Q25" i="14"/>
  <c r="V25" i="14"/>
  <c r="V26" i="14"/>
  <c r="G28" i="14"/>
  <c r="M28" i="14" s="1"/>
  <c r="I28" i="14"/>
  <c r="I26" i="14" s="1"/>
  <c r="K28" i="14"/>
  <c r="K26" i="14" s="1"/>
  <c r="O28" i="14"/>
  <c r="O26" i="14" s="1"/>
  <c r="Q28" i="14"/>
  <c r="Q26" i="14" s="1"/>
  <c r="V28" i="14"/>
  <c r="G29" i="14"/>
  <c r="G26" i="14" s="1"/>
  <c r="I29" i="14"/>
  <c r="K29" i="14"/>
  <c r="O29" i="14"/>
  <c r="Q29" i="14"/>
  <c r="V29" i="14"/>
  <c r="G30" i="14"/>
  <c r="I30" i="14"/>
  <c r="K30" i="14"/>
  <c r="M30" i="14"/>
  <c r="O30" i="14"/>
  <c r="Q30" i="14"/>
  <c r="V30" i="14"/>
  <c r="G31" i="14"/>
  <c r="I31" i="14"/>
  <c r="K31" i="14"/>
  <c r="M31" i="14"/>
  <c r="O31" i="14"/>
  <c r="Q31" i="14"/>
  <c r="V31" i="14"/>
  <c r="G32" i="14"/>
  <c r="I32" i="14"/>
  <c r="K32" i="14"/>
  <c r="M32" i="14"/>
  <c r="O32" i="14"/>
  <c r="Q32" i="14"/>
  <c r="V32" i="14"/>
  <c r="G33" i="14"/>
  <c r="I33" i="14"/>
  <c r="K33" i="14"/>
  <c r="M33" i="14"/>
  <c r="O33" i="14"/>
  <c r="Q33" i="14"/>
  <c r="V33" i="14"/>
  <c r="G34" i="14"/>
  <c r="I34" i="14"/>
  <c r="K34" i="14"/>
  <c r="M34" i="14"/>
  <c r="O34" i="14"/>
  <c r="Q34" i="14"/>
  <c r="V34" i="14"/>
  <c r="V35" i="14"/>
  <c r="G36" i="14"/>
  <c r="M36" i="14" s="1"/>
  <c r="I36" i="14"/>
  <c r="I35" i="14" s="1"/>
  <c r="K36" i="14"/>
  <c r="K35" i="14" s="1"/>
  <c r="O36" i="14"/>
  <c r="O35" i="14" s="1"/>
  <c r="Q36" i="14"/>
  <c r="Q35" i="14" s="1"/>
  <c r="V36" i="14"/>
  <c r="G37" i="14"/>
  <c r="G35" i="14" s="1"/>
  <c r="I37" i="14"/>
  <c r="K37" i="14"/>
  <c r="O37" i="14"/>
  <c r="Q37" i="14"/>
  <c r="V37" i="14"/>
  <c r="G38" i="14"/>
  <c r="I38" i="14"/>
  <c r="K38" i="14"/>
  <c r="M38" i="14"/>
  <c r="O38" i="14"/>
  <c r="Q38" i="14"/>
  <c r="V38" i="14"/>
  <c r="G39" i="14"/>
  <c r="I39" i="14"/>
  <c r="K39" i="14"/>
  <c r="M39" i="14"/>
  <c r="O39" i="14"/>
  <c r="Q39" i="14"/>
  <c r="V39" i="14"/>
  <c r="G40" i="14"/>
  <c r="I40" i="14"/>
  <c r="K40" i="14"/>
  <c r="M40" i="14"/>
  <c r="O40" i="14"/>
  <c r="Q40" i="14"/>
  <c r="V40" i="14"/>
  <c r="O41" i="14"/>
  <c r="G42" i="14"/>
  <c r="I42" i="14"/>
  <c r="I41" i="14" s="1"/>
  <c r="K42" i="14"/>
  <c r="K41" i="14" s="1"/>
  <c r="M42" i="14"/>
  <c r="O42" i="14"/>
  <c r="Q42" i="14"/>
  <c r="Q41" i="14" s="1"/>
  <c r="V42" i="14"/>
  <c r="G43" i="14"/>
  <c r="G41" i="14" s="1"/>
  <c r="I43" i="14"/>
  <c r="K43" i="14"/>
  <c r="O43" i="14"/>
  <c r="Q43" i="14"/>
  <c r="V43" i="14"/>
  <c r="V41" i="14" s="1"/>
  <c r="G44" i="14"/>
  <c r="I44" i="14"/>
  <c r="K44" i="14"/>
  <c r="M44" i="14"/>
  <c r="O44" i="14"/>
  <c r="Q44" i="14"/>
  <c r="V44" i="14"/>
  <c r="G46" i="14"/>
  <c r="I46" i="14"/>
  <c r="I45" i="14" s="1"/>
  <c r="K46" i="14"/>
  <c r="M46" i="14"/>
  <c r="O46" i="14"/>
  <c r="Q46" i="14"/>
  <c r="Q45" i="14" s="1"/>
  <c r="V46" i="14"/>
  <c r="V45" i="14" s="1"/>
  <c r="G47" i="14"/>
  <c r="I47" i="14"/>
  <c r="K47" i="14"/>
  <c r="K45" i="14" s="1"/>
  <c r="M47" i="14"/>
  <c r="O47" i="14"/>
  <c r="O45" i="14" s="1"/>
  <c r="Q47" i="14"/>
  <c r="V47" i="14"/>
  <c r="G48" i="14"/>
  <c r="I48" i="14"/>
  <c r="K48" i="14"/>
  <c r="M48" i="14"/>
  <c r="O48" i="14"/>
  <c r="Q48" i="14"/>
  <c r="V48" i="14"/>
  <c r="G49" i="14"/>
  <c r="M49" i="14" s="1"/>
  <c r="I49" i="14"/>
  <c r="K49" i="14"/>
  <c r="O49" i="14"/>
  <c r="Q49" i="14"/>
  <c r="V49" i="14"/>
  <c r="G50" i="14"/>
  <c r="I50" i="14"/>
  <c r="K50" i="14"/>
  <c r="M50" i="14"/>
  <c r="O50" i="14"/>
  <c r="Q50" i="14"/>
  <c r="V50" i="14"/>
  <c r="G55" i="14"/>
  <c r="M55" i="14" s="1"/>
  <c r="I55" i="14"/>
  <c r="K55" i="14"/>
  <c r="O55" i="14"/>
  <c r="Q55" i="14"/>
  <c r="V55" i="14"/>
  <c r="G56" i="14"/>
  <c r="I56" i="14"/>
  <c r="K56" i="14"/>
  <c r="M56" i="14"/>
  <c r="O56" i="14"/>
  <c r="Q56" i="14"/>
  <c r="V56" i="14"/>
  <c r="G57" i="14"/>
  <c r="G45" i="14" s="1"/>
  <c r="I57" i="14"/>
  <c r="K57" i="14"/>
  <c r="O57" i="14"/>
  <c r="Q57" i="14"/>
  <c r="V57" i="14"/>
  <c r="G58" i="14"/>
  <c r="I58" i="14"/>
  <c r="K58" i="14"/>
  <c r="M58" i="14"/>
  <c r="O58" i="14"/>
  <c r="Q58" i="14"/>
  <c r="V58" i="14"/>
  <c r="G59" i="14"/>
  <c r="I59" i="14"/>
  <c r="K59" i="14"/>
  <c r="M59" i="14"/>
  <c r="O59" i="14"/>
  <c r="Q59" i="14"/>
  <c r="V59" i="14"/>
  <c r="G60" i="14"/>
  <c r="G61" i="14"/>
  <c r="M61" i="14" s="1"/>
  <c r="M60" i="14" s="1"/>
  <c r="I61" i="14"/>
  <c r="I60" i="14" s="1"/>
  <c r="K61" i="14"/>
  <c r="K60" i="14" s="1"/>
  <c r="O61" i="14"/>
  <c r="O60" i="14" s="1"/>
  <c r="Q61" i="14"/>
  <c r="V61" i="14"/>
  <c r="V60" i="14" s="1"/>
  <c r="G62" i="14"/>
  <c r="I62" i="14"/>
  <c r="K62" i="14"/>
  <c r="M62" i="14"/>
  <c r="O62" i="14"/>
  <c r="Q62" i="14"/>
  <c r="Q60" i="14" s="1"/>
  <c r="V62" i="14"/>
  <c r="G63" i="14"/>
  <c r="I63" i="14"/>
  <c r="K63" i="14"/>
  <c r="M63" i="14"/>
  <c r="O63" i="14"/>
  <c r="Q63" i="14"/>
  <c r="V63" i="14"/>
  <c r="G64" i="14"/>
  <c r="I64" i="14"/>
  <c r="K64" i="14"/>
  <c r="M64" i="14"/>
  <c r="O64" i="14"/>
  <c r="Q64" i="14"/>
  <c r="V64" i="14"/>
  <c r="G65" i="14"/>
  <c r="Q65" i="14"/>
  <c r="G66" i="14"/>
  <c r="I66" i="14"/>
  <c r="I65" i="14" s="1"/>
  <c r="K66" i="14"/>
  <c r="M66" i="14"/>
  <c r="O66" i="14"/>
  <c r="Q66" i="14"/>
  <c r="V66" i="14"/>
  <c r="V65" i="14" s="1"/>
  <c r="G67" i="14"/>
  <c r="I67" i="14"/>
  <c r="K67" i="14"/>
  <c r="K65" i="14" s="1"/>
  <c r="M67" i="14"/>
  <c r="O67" i="14"/>
  <c r="O65" i="14" s="1"/>
  <c r="Q67" i="14"/>
  <c r="V67" i="14"/>
  <c r="G68" i="14"/>
  <c r="AF73" i="14" s="1"/>
  <c r="I68" i="14"/>
  <c r="K68" i="14"/>
  <c r="O68" i="14"/>
  <c r="Q68" i="14"/>
  <c r="V68" i="14"/>
  <c r="I69" i="14"/>
  <c r="O69" i="14"/>
  <c r="G70" i="14"/>
  <c r="I70" i="14"/>
  <c r="K70" i="14"/>
  <c r="K69" i="14" s="1"/>
  <c r="M70" i="14"/>
  <c r="M69" i="14" s="1"/>
  <c r="O70" i="14"/>
  <c r="Q70" i="14"/>
  <c r="Q69" i="14" s="1"/>
  <c r="V70" i="14"/>
  <c r="G71" i="14"/>
  <c r="G69" i="14" s="1"/>
  <c r="I71" i="14"/>
  <c r="K71" i="14"/>
  <c r="M71" i="14"/>
  <c r="O71" i="14"/>
  <c r="Q71" i="14"/>
  <c r="V71" i="14"/>
  <c r="V69" i="14" s="1"/>
  <c r="AE73" i="14"/>
  <c r="G95" i="13"/>
  <c r="BA56" i="13"/>
  <c r="BA53" i="13"/>
  <c r="BA43" i="13"/>
  <c r="BA25" i="13"/>
  <c r="BA21" i="13"/>
  <c r="BA18" i="13"/>
  <c r="BA15" i="13"/>
  <c r="BA13" i="13"/>
  <c r="G9" i="13"/>
  <c r="M9" i="13" s="1"/>
  <c r="M8" i="13" s="1"/>
  <c r="I9" i="13"/>
  <c r="I8" i="13" s="1"/>
  <c r="K9" i="13"/>
  <c r="K8" i="13" s="1"/>
  <c r="O9" i="13"/>
  <c r="Q9" i="13"/>
  <c r="V9" i="13"/>
  <c r="V8" i="13" s="1"/>
  <c r="G11" i="13"/>
  <c r="I11" i="13"/>
  <c r="K11" i="13"/>
  <c r="M11" i="13"/>
  <c r="O11" i="13"/>
  <c r="Q11" i="13"/>
  <c r="V11" i="13"/>
  <c r="G12" i="13"/>
  <c r="G8" i="13" s="1"/>
  <c r="I12" i="13"/>
  <c r="K12" i="13"/>
  <c r="M12" i="13"/>
  <c r="O12" i="13"/>
  <c r="O8" i="13" s="1"/>
  <c r="Q12" i="13"/>
  <c r="V12" i="13"/>
  <c r="G14" i="13"/>
  <c r="M14" i="13" s="1"/>
  <c r="I14" i="13"/>
  <c r="K14" i="13"/>
  <c r="O14" i="13"/>
  <c r="Q14" i="13"/>
  <c r="Q8" i="13" s="1"/>
  <c r="V14" i="13"/>
  <c r="Q16" i="13"/>
  <c r="G17" i="13"/>
  <c r="I17" i="13"/>
  <c r="I16" i="13" s="1"/>
  <c r="K17" i="13"/>
  <c r="M17" i="13"/>
  <c r="O17" i="13"/>
  <c r="Q17" i="13"/>
  <c r="V17" i="13"/>
  <c r="V16" i="13" s="1"/>
  <c r="G20" i="13"/>
  <c r="G16" i="13" s="1"/>
  <c r="I20" i="13"/>
  <c r="K20" i="13"/>
  <c r="K16" i="13" s="1"/>
  <c r="O20" i="13"/>
  <c r="O16" i="13" s="1"/>
  <c r="Q20" i="13"/>
  <c r="V20" i="13"/>
  <c r="G24" i="13"/>
  <c r="M24" i="13" s="1"/>
  <c r="I24" i="13"/>
  <c r="K24" i="13"/>
  <c r="O24" i="13"/>
  <c r="Q24" i="13"/>
  <c r="V24" i="13"/>
  <c r="I28" i="13"/>
  <c r="G29" i="13"/>
  <c r="I29" i="13"/>
  <c r="K29" i="13"/>
  <c r="K28" i="13" s="1"/>
  <c r="M29" i="13"/>
  <c r="O29" i="13"/>
  <c r="Q29" i="13"/>
  <c r="Q28" i="13" s="1"/>
  <c r="V29" i="13"/>
  <c r="G31" i="13"/>
  <c r="G28" i="13" s="1"/>
  <c r="I31" i="13"/>
  <c r="K31" i="13"/>
  <c r="M31" i="13"/>
  <c r="O31" i="13"/>
  <c r="O28" i="13" s="1"/>
  <c r="Q31" i="13"/>
  <c r="V31" i="13"/>
  <c r="G35" i="13"/>
  <c r="I35" i="13"/>
  <c r="K35" i="13"/>
  <c r="M35" i="13"/>
  <c r="O35" i="13"/>
  <c r="Q35" i="13"/>
  <c r="V35" i="13"/>
  <c r="G36" i="13"/>
  <c r="M36" i="13" s="1"/>
  <c r="I36" i="13"/>
  <c r="K36" i="13"/>
  <c r="O36" i="13"/>
  <c r="Q36" i="13"/>
  <c r="V36" i="13"/>
  <c r="V28" i="13" s="1"/>
  <c r="V37" i="13"/>
  <c r="G38" i="13"/>
  <c r="G37" i="13" s="1"/>
  <c r="I38" i="13"/>
  <c r="K38" i="13"/>
  <c r="K37" i="13" s="1"/>
  <c r="O38" i="13"/>
  <c r="O37" i="13" s="1"/>
  <c r="Q38" i="13"/>
  <c r="V38" i="13"/>
  <c r="G42" i="13"/>
  <c r="M42" i="13" s="1"/>
  <c r="I42" i="13"/>
  <c r="I37" i="13" s="1"/>
  <c r="K42" i="13"/>
  <c r="O42" i="13"/>
  <c r="Q42" i="13"/>
  <c r="Q37" i="13" s="1"/>
  <c r="V42" i="13"/>
  <c r="G47" i="13"/>
  <c r="I47" i="13"/>
  <c r="I46" i="13" s="1"/>
  <c r="K47" i="13"/>
  <c r="K46" i="13" s="1"/>
  <c r="M47" i="13"/>
  <c r="O47" i="13"/>
  <c r="Q47" i="13"/>
  <c r="Q46" i="13" s="1"/>
  <c r="V47" i="13"/>
  <c r="G50" i="13"/>
  <c r="G46" i="13" s="1"/>
  <c r="I50" i="13"/>
  <c r="K50" i="13"/>
  <c r="M50" i="13"/>
  <c r="O50" i="13"/>
  <c r="O46" i="13" s="1"/>
  <c r="Q50" i="13"/>
  <c r="V50" i="13"/>
  <c r="G52" i="13"/>
  <c r="I52" i="13"/>
  <c r="K52" i="13"/>
  <c r="M52" i="13"/>
  <c r="O52" i="13"/>
  <c r="Q52" i="13"/>
  <c r="V52" i="13"/>
  <c r="G55" i="13"/>
  <c r="M55" i="13" s="1"/>
  <c r="I55" i="13"/>
  <c r="K55" i="13"/>
  <c r="O55" i="13"/>
  <c r="Q55" i="13"/>
  <c r="V55" i="13"/>
  <c r="V46" i="13" s="1"/>
  <c r="G58" i="13"/>
  <c r="I58" i="13"/>
  <c r="K58" i="13"/>
  <c r="M58" i="13"/>
  <c r="O58" i="13"/>
  <c r="Q58" i="13"/>
  <c r="V58" i="13"/>
  <c r="G59" i="13"/>
  <c r="M59" i="13" s="1"/>
  <c r="I59" i="13"/>
  <c r="K59" i="13"/>
  <c r="O59" i="13"/>
  <c r="Q59" i="13"/>
  <c r="V59" i="13"/>
  <c r="G61" i="13"/>
  <c r="M61" i="13" s="1"/>
  <c r="I61" i="13"/>
  <c r="K61" i="13"/>
  <c r="O61" i="13"/>
  <c r="Q61" i="13"/>
  <c r="V61" i="13"/>
  <c r="G64" i="13"/>
  <c r="M64" i="13" s="1"/>
  <c r="I64" i="13"/>
  <c r="K64" i="13"/>
  <c r="O64" i="13"/>
  <c r="Q64" i="13"/>
  <c r="V64" i="13"/>
  <c r="I67" i="13"/>
  <c r="G68" i="13"/>
  <c r="G67" i="13" s="1"/>
  <c r="I68" i="13"/>
  <c r="K68" i="13"/>
  <c r="K67" i="13" s="1"/>
  <c r="M68" i="13"/>
  <c r="O68" i="13"/>
  <c r="O67" i="13" s="1"/>
  <c r="Q68" i="13"/>
  <c r="V68" i="13"/>
  <c r="V67" i="13" s="1"/>
  <c r="G71" i="13"/>
  <c r="I71" i="13"/>
  <c r="K71" i="13"/>
  <c r="M71" i="13"/>
  <c r="O71" i="13"/>
  <c r="Q71" i="13"/>
  <c r="Q67" i="13" s="1"/>
  <c r="V71" i="13"/>
  <c r="G74" i="13"/>
  <c r="M74" i="13" s="1"/>
  <c r="I74" i="13"/>
  <c r="K74" i="13"/>
  <c r="O74" i="13"/>
  <c r="Q74" i="13"/>
  <c r="V74" i="13"/>
  <c r="G77" i="13"/>
  <c r="I77" i="13"/>
  <c r="K77" i="13"/>
  <c r="M77" i="13"/>
  <c r="O77" i="13"/>
  <c r="Q77" i="13"/>
  <c r="V77" i="13"/>
  <c r="G80" i="13"/>
  <c r="M80" i="13" s="1"/>
  <c r="I80" i="13"/>
  <c r="K80" i="13"/>
  <c r="O80" i="13"/>
  <c r="Q80" i="13"/>
  <c r="V80" i="13"/>
  <c r="G83" i="13"/>
  <c r="Q83" i="13"/>
  <c r="G84" i="13"/>
  <c r="M84" i="13" s="1"/>
  <c r="M83" i="13" s="1"/>
  <c r="I84" i="13"/>
  <c r="I83" i="13" s="1"/>
  <c r="K84" i="13"/>
  <c r="K83" i="13" s="1"/>
  <c r="O84" i="13"/>
  <c r="O83" i="13" s="1"/>
  <c r="Q84" i="13"/>
  <c r="V84" i="13"/>
  <c r="V83" i="13" s="1"/>
  <c r="I86" i="13"/>
  <c r="K86" i="13"/>
  <c r="G87" i="13"/>
  <c r="G86" i="13" s="1"/>
  <c r="I87" i="13"/>
  <c r="K87" i="13"/>
  <c r="M87" i="13"/>
  <c r="O87" i="13"/>
  <c r="O86" i="13" s="1"/>
  <c r="Q87" i="13"/>
  <c r="V87" i="13"/>
  <c r="V86" i="13" s="1"/>
  <c r="G88" i="13"/>
  <c r="I88" i="13"/>
  <c r="K88" i="13"/>
  <c r="M88" i="13"/>
  <c r="O88" i="13"/>
  <c r="Q88" i="13"/>
  <c r="Q86" i="13" s="1"/>
  <c r="V88" i="13"/>
  <c r="G89" i="13"/>
  <c r="M89" i="13" s="1"/>
  <c r="I89" i="13"/>
  <c r="K89" i="13"/>
  <c r="O89" i="13"/>
  <c r="Q89" i="13"/>
  <c r="V89" i="13"/>
  <c r="G91" i="13"/>
  <c r="I91" i="13"/>
  <c r="K91" i="13"/>
  <c r="M91" i="13"/>
  <c r="O91" i="13"/>
  <c r="Q91" i="13"/>
  <c r="V91" i="13"/>
  <c r="G92" i="13"/>
  <c r="M92" i="13" s="1"/>
  <c r="I92" i="13"/>
  <c r="K92" i="13"/>
  <c r="O92" i="13"/>
  <c r="Q92" i="13"/>
  <c r="V92" i="13"/>
  <c r="AE95" i="13"/>
  <c r="AF95" i="13"/>
  <c r="G30" i="12"/>
  <c r="BA28" i="12"/>
  <c r="BA26" i="12"/>
  <c r="BA24" i="12"/>
  <c r="BA19" i="12"/>
  <c r="BA15" i="12"/>
  <c r="BA13" i="12"/>
  <c r="BA10" i="12"/>
  <c r="G8" i="12"/>
  <c r="G9" i="12"/>
  <c r="M9" i="12" s="1"/>
  <c r="M8" i="12" s="1"/>
  <c r="I9" i="12"/>
  <c r="I8" i="12" s="1"/>
  <c r="K9" i="12"/>
  <c r="K8" i="12" s="1"/>
  <c r="O9" i="12"/>
  <c r="Q9" i="12"/>
  <c r="Q8" i="12" s="1"/>
  <c r="V9" i="12"/>
  <c r="V8" i="12" s="1"/>
  <c r="G11" i="12"/>
  <c r="I11" i="12"/>
  <c r="K11" i="12"/>
  <c r="M11" i="12"/>
  <c r="O11" i="12"/>
  <c r="Q11" i="12"/>
  <c r="V11" i="12"/>
  <c r="G14" i="12"/>
  <c r="I14" i="12"/>
  <c r="K14" i="12"/>
  <c r="M14" i="12"/>
  <c r="O14" i="12"/>
  <c r="O8" i="12" s="1"/>
  <c r="Q14" i="12"/>
  <c r="V14" i="12"/>
  <c r="G16" i="12"/>
  <c r="M16" i="12" s="1"/>
  <c r="I16" i="12"/>
  <c r="K16" i="12"/>
  <c r="O16" i="12"/>
  <c r="Q16" i="12"/>
  <c r="V16" i="12"/>
  <c r="G18" i="12"/>
  <c r="M18" i="12" s="1"/>
  <c r="I18" i="12"/>
  <c r="K18" i="12"/>
  <c r="O18" i="12"/>
  <c r="Q18" i="12"/>
  <c r="V18" i="12"/>
  <c r="G20" i="12"/>
  <c r="I20" i="12"/>
  <c r="K20" i="12"/>
  <c r="M20" i="12"/>
  <c r="O20" i="12"/>
  <c r="Q20" i="12"/>
  <c r="V20" i="12"/>
  <c r="G22" i="12"/>
  <c r="G23" i="12"/>
  <c r="M23" i="12" s="1"/>
  <c r="M22" i="12" s="1"/>
  <c r="I23" i="12"/>
  <c r="I22" i="12" s="1"/>
  <c r="K23" i="12"/>
  <c r="O23" i="12"/>
  <c r="O22" i="12" s="1"/>
  <c r="Q23" i="12"/>
  <c r="Q22" i="12" s="1"/>
  <c r="V23" i="12"/>
  <c r="G25" i="12"/>
  <c r="M25" i="12" s="1"/>
  <c r="I25" i="12"/>
  <c r="K25" i="12"/>
  <c r="K22" i="12" s="1"/>
  <c r="O25" i="12"/>
  <c r="Q25" i="12"/>
  <c r="V25" i="12"/>
  <c r="G27" i="12"/>
  <c r="I27" i="12"/>
  <c r="K27" i="12"/>
  <c r="M27" i="12"/>
  <c r="O27" i="12"/>
  <c r="Q27" i="12"/>
  <c r="V27" i="12"/>
  <c r="V22" i="12" s="1"/>
  <c r="AE30" i="12"/>
  <c r="I20" i="1"/>
  <c r="I19" i="1"/>
  <c r="I18" i="1"/>
  <c r="I17" i="1"/>
  <c r="I16" i="1"/>
  <c r="I144" i="1"/>
  <c r="J142" i="1" s="1"/>
  <c r="F56" i="1"/>
  <c r="G23" i="1" s="1"/>
  <c r="G56" i="1"/>
  <c r="G25" i="1" s="1"/>
  <c r="A25" i="1" s="1"/>
  <c r="A26" i="1" s="1"/>
  <c r="G26" i="1" s="1"/>
  <c r="H55" i="1"/>
  <c r="I55" i="1" s="1"/>
  <c r="H54" i="1"/>
  <c r="I54" i="1" s="1"/>
  <c r="H53" i="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6" i="1" s="1"/>
  <c r="J28" i="1"/>
  <c r="J26" i="1"/>
  <c r="G38" i="1"/>
  <c r="F38" i="1"/>
  <c r="J23" i="1"/>
  <c r="J24" i="1"/>
  <c r="J25" i="1"/>
  <c r="J27" i="1"/>
  <c r="E24" i="1"/>
  <c r="E26" i="1"/>
  <c r="J81" i="1" l="1"/>
  <c r="J104" i="1"/>
  <c r="J132" i="1"/>
  <c r="J91" i="1"/>
  <c r="J109" i="1"/>
  <c r="J87" i="1"/>
  <c r="J105" i="1"/>
  <c r="J139" i="1"/>
  <c r="J92" i="1"/>
  <c r="J101" i="1"/>
  <c r="J79" i="1"/>
  <c r="J88" i="1"/>
  <c r="J111" i="1"/>
  <c r="J120" i="1"/>
  <c r="J140" i="1"/>
  <c r="J116" i="1"/>
  <c r="J80" i="1"/>
  <c r="J136" i="1"/>
  <c r="J95" i="1"/>
  <c r="J113" i="1"/>
  <c r="J127" i="1"/>
  <c r="J100" i="1"/>
  <c r="J123" i="1"/>
  <c r="J96" i="1"/>
  <c r="J119" i="1"/>
  <c r="J128" i="1"/>
  <c r="J83" i="1"/>
  <c r="J115" i="1"/>
  <c r="J124" i="1"/>
  <c r="J97" i="1"/>
  <c r="J135" i="1"/>
  <c r="J84" i="1"/>
  <c r="J93" i="1"/>
  <c r="J107" i="1"/>
  <c r="J125" i="1"/>
  <c r="J89" i="1"/>
  <c r="J103" i="1"/>
  <c r="J112" i="1"/>
  <c r="J121" i="1"/>
  <c r="J131" i="1"/>
  <c r="J85" i="1"/>
  <c r="J99" i="1"/>
  <c r="J108" i="1"/>
  <c r="J117" i="1"/>
  <c r="J133" i="1"/>
  <c r="J137" i="1"/>
  <c r="J78" i="1"/>
  <c r="J90" i="1"/>
  <c r="J143" i="1"/>
  <c r="J129" i="1"/>
  <c r="J141" i="1"/>
  <c r="J82" i="1"/>
  <c r="J86" i="1"/>
  <c r="J94" i="1"/>
  <c r="J98" i="1"/>
  <c r="J102" i="1"/>
  <c r="J106" i="1"/>
  <c r="J110" i="1"/>
  <c r="J114" i="1"/>
  <c r="J118" i="1"/>
  <c r="J122" i="1"/>
  <c r="J126" i="1"/>
  <c r="J130" i="1"/>
  <c r="J134" i="1"/>
  <c r="J138" i="1"/>
  <c r="A23" i="1"/>
  <c r="A24" i="1" s="1"/>
  <c r="G24" i="1" s="1"/>
  <c r="A27" i="1" s="1"/>
  <c r="A29" i="1" s="1"/>
  <c r="G29" i="1" s="1"/>
  <c r="G27" i="1" s="1"/>
  <c r="G28" i="1"/>
  <c r="AF27" i="21"/>
  <c r="M10" i="21"/>
  <c r="M8" i="21" s="1"/>
  <c r="M8" i="19"/>
  <c r="M127" i="19"/>
  <c r="M93" i="19"/>
  <c r="G8" i="19"/>
  <c r="AF174" i="19"/>
  <c r="G127" i="19"/>
  <c r="M99" i="19"/>
  <c r="M54" i="19"/>
  <c r="M48" i="19" s="1"/>
  <c r="M153" i="19"/>
  <c r="M152" i="19" s="1"/>
  <c r="M81" i="19"/>
  <c r="M80" i="19" s="1"/>
  <c r="M43" i="19"/>
  <c r="M37" i="19" s="1"/>
  <c r="M333" i="18"/>
  <c r="M249" i="18"/>
  <c r="M351" i="18"/>
  <c r="M642" i="18"/>
  <c r="M177" i="18"/>
  <c r="M377" i="18"/>
  <c r="M238" i="18"/>
  <c r="M728" i="18"/>
  <c r="M170" i="18"/>
  <c r="G249" i="18"/>
  <c r="M301" i="18"/>
  <c r="M300" i="18" s="1"/>
  <c r="M284" i="18"/>
  <c r="M279" i="18" s="1"/>
  <c r="M242" i="18"/>
  <c r="M210" i="18"/>
  <c r="M209" i="18" s="1"/>
  <c r="M175" i="18"/>
  <c r="M687" i="18"/>
  <c r="M686" i="18" s="1"/>
  <c r="M664" i="18"/>
  <c r="M663" i="18" s="1"/>
  <c r="M576" i="18"/>
  <c r="M552" i="18" s="1"/>
  <c r="M500" i="18"/>
  <c r="M476" i="18" s="1"/>
  <c r="M449" i="18"/>
  <c r="M435" i="18" s="1"/>
  <c r="M397" i="18"/>
  <c r="M324" i="18"/>
  <c r="M323" i="18" s="1"/>
  <c r="M192" i="18"/>
  <c r="M143" i="18"/>
  <c r="M142" i="18" s="1"/>
  <c r="M99" i="18"/>
  <c r="M72" i="18" s="1"/>
  <c r="AF744" i="18"/>
  <c r="M12" i="18"/>
  <c r="M8" i="18" s="1"/>
  <c r="M77" i="17"/>
  <c r="M8" i="17"/>
  <c r="G77" i="17"/>
  <c r="AF92" i="17"/>
  <c r="G8" i="17"/>
  <c r="M124" i="16"/>
  <c r="M131" i="16"/>
  <c r="M85" i="16"/>
  <c r="G131" i="16"/>
  <c r="M149" i="16"/>
  <c r="M147" i="16" s="1"/>
  <c r="M127" i="16"/>
  <c r="G8" i="16"/>
  <c r="G85" i="16"/>
  <c r="M24" i="16"/>
  <c r="M21" i="16" s="1"/>
  <c r="M52" i="15"/>
  <c r="M8" i="15"/>
  <c r="M205" i="15"/>
  <c r="M133" i="15"/>
  <c r="G8" i="15"/>
  <c r="G92" i="15"/>
  <c r="M170" i="15"/>
  <c r="M167" i="15" s="1"/>
  <c r="M136" i="15"/>
  <c r="AF250" i="15"/>
  <c r="M207" i="15"/>
  <c r="M145" i="15"/>
  <c r="M144" i="15" s="1"/>
  <c r="M113" i="15"/>
  <c r="M112" i="15" s="1"/>
  <c r="M68" i="14"/>
  <c r="M65" i="14" s="1"/>
  <c r="M43" i="14"/>
  <c r="M41" i="14" s="1"/>
  <c r="M57" i="14"/>
  <c r="M45" i="14" s="1"/>
  <c r="M37" i="14"/>
  <c r="M35" i="14" s="1"/>
  <c r="M29" i="14"/>
  <c r="M26" i="14" s="1"/>
  <c r="M67" i="13"/>
  <c r="M16" i="13"/>
  <c r="M86" i="13"/>
  <c r="M46" i="13"/>
  <c r="M28" i="13"/>
  <c r="M38" i="13"/>
  <c r="M37" i="13" s="1"/>
  <c r="M20" i="13"/>
  <c r="AF30" i="12"/>
  <c r="I21" i="1"/>
  <c r="I39" i="1"/>
  <c r="I56" i="1" s="1"/>
  <c r="J144" i="1" l="1"/>
  <c r="J45" i="1"/>
  <c r="J50" i="1"/>
  <c r="J39" i="1"/>
  <c r="J56" i="1" s="1"/>
  <c r="J47" i="1"/>
  <c r="J41" i="1"/>
  <c r="J52" i="1"/>
  <c r="J44" i="1"/>
  <c r="J55" i="1"/>
  <c r="J49" i="1"/>
  <c r="J46" i="1"/>
  <c r="J40" i="1"/>
  <c r="J51" i="1"/>
  <c r="J43" i="1"/>
  <c r="J54" i="1"/>
  <c r="J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75B5F238-2272-42E3-9D93-FAEFF573FAB7}">
      <text>
        <r>
          <rPr>
            <sz val="9"/>
            <color indexed="81"/>
            <rFont val="Tahoma"/>
            <family val="2"/>
            <charset val="238"/>
          </rPr>
          <t>Jedná se o informaci, zda se jedná o položku, která je do rozpočtu zadána z cenové soustavy RTS, nebo vlastní.</t>
        </r>
      </text>
    </comment>
    <comment ref="T6" authorId="0" shapeId="0" xr:uid="{2C83F5DA-382D-48BC-94C6-3094268EB42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C981071-0746-4D35-B39F-92B431A89B92}">
      <text>
        <r>
          <rPr>
            <sz val="9"/>
            <color indexed="81"/>
            <rFont val="Tahoma"/>
            <family val="2"/>
            <charset val="238"/>
          </rPr>
          <t>Jedná se o informaci, zda se jedná o položku, která je do rozpočtu zadána z cenové soustavy RTS, nebo vlastní.</t>
        </r>
      </text>
    </comment>
    <comment ref="T6" authorId="0" shapeId="0" xr:uid="{104D58E8-72F5-4C3A-BD88-BBFBFFC59A5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74556043-D639-44CE-8DE7-939FB4A39D45}">
      <text>
        <r>
          <rPr>
            <sz val="9"/>
            <color indexed="81"/>
            <rFont val="Tahoma"/>
            <family val="2"/>
            <charset val="238"/>
          </rPr>
          <t>Jedná se o informaci, zda se jedná o položku, která je do rozpočtu zadána z cenové soustavy RTS, nebo vlastní.</t>
        </r>
      </text>
    </comment>
    <comment ref="T6" authorId="0" shapeId="0" xr:uid="{39E88195-CFEA-412A-87AC-082BBD788B8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3CAE78C-8E72-4077-97E8-C11601E5F1CF}">
      <text>
        <r>
          <rPr>
            <sz val="9"/>
            <color indexed="81"/>
            <rFont val="Tahoma"/>
            <family val="2"/>
            <charset val="238"/>
          </rPr>
          <t>Jedná se o informaci, zda se jedná o položku, která je do rozpočtu zadána z cenové soustavy RTS, nebo vlastní.</t>
        </r>
      </text>
    </comment>
    <comment ref="T6" authorId="0" shapeId="0" xr:uid="{263C58D4-0A49-4CD6-AABF-86686089034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DB74A5AE-D264-4917-83A5-5DD0300AF816}">
      <text>
        <r>
          <rPr>
            <sz val="9"/>
            <color indexed="81"/>
            <rFont val="Tahoma"/>
            <family val="2"/>
            <charset val="238"/>
          </rPr>
          <t>Jedná se o informaci, zda se jedná o položku, která je do rozpočtu zadána z cenové soustavy RTS, nebo vlastní.</t>
        </r>
      </text>
    </comment>
    <comment ref="T6" authorId="0" shapeId="0" xr:uid="{32173151-DD24-4AA8-8C67-1294FF13CBF7}">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EE4D2F9A-9CEE-4FCF-8AA4-A5B62A82E121}">
      <text>
        <r>
          <rPr>
            <sz val="9"/>
            <color indexed="81"/>
            <rFont val="Tahoma"/>
            <family val="2"/>
            <charset val="238"/>
          </rPr>
          <t>Jedná se o informaci, zda se jedná o položku, která je do rozpočtu zadána z cenové soustavy RTS, nebo vlastní.</t>
        </r>
      </text>
    </comment>
    <comment ref="T6" authorId="0" shapeId="0" xr:uid="{91AAD840-19B3-45C3-B319-B03668BF4F5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E2ABB91-EFA1-4D1F-9654-9EABF1E7FDF6}">
      <text>
        <r>
          <rPr>
            <sz val="9"/>
            <color indexed="81"/>
            <rFont val="Tahoma"/>
            <family val="2"/>
            <charset val="238"/>
          </rPr>
          <t>Jedná se o informaci, zda se jedná o položku, která je do rozpočtu zadána z cenové soustavy RTS, nebo vlastní.</t>
        </r>
      </text>
    </comment>
    <comment ref="T6" authorId="0" shapeId="0" xr:uid="{23F73B6F-E9E7-4C14-B6AF-44631B0A2824}">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B2CC9F7-FC99-4AE0-94C5-C7AA4EE628D3}">
      <text>
        <r>
          <rPr>
            <sz val="9"/>
            <color indexed="81"/>
            <rFont val="Tahoma"/>
            <family val="2"/>
            <charset val="238"/>
          </rPr>
          <t>Jedná se o informaci, zda se jedná o položku, která je do rozpočtu zadána z cenové soustavy RTS, nebo vlastní.</t>
        </r>
      </text>
    </comment>
    <comment ref="T6" authorId="0" shapeId="0" xr:uid="{679F6733-51E5-405E-B5C7-4D35BB8EA4D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4E1BE3E-35FB-4927-9FEF-2EC585C0CEFF}">
      <text>
        <r>
          <rPr>
            <sz val="9"/>
            <color indexed="81"/>
            <rFont val="Tahoma"/>
            <family val="2"/>
            <charset val="238"/>
          </rPr>
          <t>Jedná se o informaci, zda se jedná o položku, která je do rozpočtu zadána z cenové soustavy RTS, nebo vlastní.</t>
        </r>
      </text>
    </comment>
    <comment ref="T6" authorId="0" shapeId="0" xr:uid="{E6570F43-C33E-42D6-B243-5D9128874E1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32BDB1B1-5736-404F-BCD8-568194C03FEA}">
      <text>
        <r>
          <rPr>
            <sz val="9"/>
            <color indexed="81"/>
            <rFont val="Tahoma"/>
            <family val="2"/>
            <charset val="238"/>
          </rPr>
          <t>Jedná se o informaci, zda se jedná o položku, která je do rozpočtu zadána z cenové soustavy RTS, nebo vlastní.</t>
        </r>
      </text>
    </comment>
    <comment ref="T6" authorId="0" shapeId="0" xr:uid="{F66BA459-73AF-4D6D-AB1F-C462BE669B4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<sst xmlns="http://schemas.openxmlformats.org/spreadsheetml/2006/main" count="9152" uniqueCount="2258">
  <si>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</si>
  <si>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</si>
  <si>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</si>
  <si>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</si>
  <si>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</si>
  <si>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</si>
  <si>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</si>
  <si>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</si>
  <si>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</si>
  <si>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</si>
  <si>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</si>
  <si>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</si>
  <si>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</si>
  <si>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</si>
  <si>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</si>
  <si>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</si>
  <si>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</si>
  <si>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</si>
  <si>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</si>
  <si>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</si>
  <si>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</si>
  <si>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</si>
  <si>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</si>
  <si>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</si>
  <si>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</si>
  <si>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</si>
  <si>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</si>
  <si>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</si>
  <si>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</si>
  <si>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</si>
  <si>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</si>
  <si>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</si>
  <si>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</si>
  <si>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</si>
  <si>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</si>
  <si>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</si>
  <si>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</si>
  <si>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</si>
  <si>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</si>
  <si>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</si>
  <si>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</si>
  <si>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</si>
  <si>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</si>
  <si>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Spa23/01</t>
  </si>
  <si>
    <t>PŘÍSTAVBA MODULÁRNÍ MŠ UL. NA ÚVOZE, IVANČICE</t>
  </si>
  <si>
    <t>Stavba</t>
  </si>
  <si>
    <t>Ostatní a vedlejší náklady</t>
  </si>
  <si>
    <t>ON_VN</t>
  </si>
  <si>
    <t>Stavební objekt</t>
  </si>
  <si>
    <t>SO 01</t>
  </si>
  <si>
    <t>PŘÍSTUPOVÉ KOMUNIKACE A DOPRAVNÍ ŘEŠENÍ</t>
  </si>
  <si>
    <t>SO01</t>
  </si>
  <si>
    <t>Přístupové komunikace</t>
  </si>
  <si>
    <t>SO 03</t>
  </si>
  <si>
    <t>Přístavba MŠ</t>
  </si>
  <si>
    <t>D.1.4</t>
  </si>
  <si>
    <t>Vytápění</t>
  </si>
  <si>
    <t>D.1.4.4</t>
  </si>
  <si>
    <t>Elektroinstalace</t>
  </si>
  <si>
    <t>D.1.4.6</t>
  </si>
  <si>
    <t>Zdravotechnika a plynoinstalace</t>
  </si>
  <si>
    <t>D.1.5</t>
  </si>
  <si>
    <t>Vzduchotechnika</t>
  </si>
  <si>
    <t>D.SO03.1</t>
  </si>
  <si>
    <t>Stavební část</t>
  </si>
  <si>
    <t>D.SO03.2</t>
  </si>
  <si>
    <t>Stavební úpravy stávající chodby a skladu</t>
  </si>
  <si>
    <t>D.SO03.3</t>
  </si>
  <si>
    <t>Volný mobiliář</t>
  </si>
  <si>
    <t>Provozní soubor</t>
  </si>
  <si>
    <t>PS 01</t>
  </si>
  <si>
    <t>Výdejna jídel</t>
  </si>
  <si>
    <t>PS01</t>
  </si>
  <si>
    <t>Celkem za stavbu</t>
  </si>
  <si>
    <t>CZK</t>
  </si>
  <si>
    <t>#POPS</t>
  </si>
  <si>
    <t>Popis stavby: Spa23/01 - PŘÍSTAVBA MODULÁRNÍ MŠ UL. NA ÚVOZE, IVANČICE</t>
  </si>
  <si>
    <t>#POPO</t>
  </si>
  <si>
    <t>Popis objektu: OVN - Ostatní a vedlejší náklady</t>
  </si>
  <si>
    <t>#POPR</t>
  </si>
  <si>
    <t>Popis rozpočtu: ON_VN - Ostatní a vedlejší náklady</t>
  </si>
  <si>
    <t>Popis objektu: PS 01 - Výdejna jídel</t>
  </si>
  <si>
    <t>Popis rozpočtu: PS01 - Výdejna jídel</t>
  </si>
  <si>
    <t>Popis objektu: SO 01 - PŘÍSTUPOVÉ KOMUNIKACE A DOPRAVNÍ ŘEŠENÍ</t>
  </si>
  <si>
    <t>Popis rozpočtu: SO01 - Přístupové komunikace</t>
  </si>
  <si>
    <t>Popis objektu: SO 03 - Přístavba MŠ</t>
  </si>
  <si>
    <t>Popis rozpočtu: D.1.4 - Vytápění</t>
  </si>
  <si>
    <t>Popis rozpočtu: D.1.4.4 - Elektroinstalace</t>
  </si>
  <si>
    <t>Popis rozpočtu: D.1.4.6 - Zdravotechnika a plynoinstalace</t>
  </si>
  <si>
    <t>Popis rozpočtu: D.1.5 - Vzduchotechnika</t>
  </si>
  <si>
    <t>Popis rozpočtu: D.SO03.1 - Stavební část</t>
  </si>
  <si>
    <t>Popis rozpočtu: D.SO03.2 - Stavební úpravy stávající chodby a skladu</t>
  </si>
  <si>
    <t>Popis rozpočtu: D.SO03.3 - Volný mobiliář</t>
  </si>
  <si>
    <t>Rekapitulace dílů</t>
  </si>
  <si>
    <t>Typ dílu</t>
  </si>
  <si>
    <t>1</t>
  </si>
  <si>
    <t>Zemní práce</t>
  </si>
  <si>
    <t>11</t>
  </si>
  <si>
    <t>Přípravné a přidružené práce</t>
  </si>
  <si>
    <t>12</t>
  </si>
  <si>
    <t>Odkopávky a prokopávky</t>
  </si>
  <si>
    <t>16</t>
  </si>
  <si>
    <t>Přemístění výkopku</t>
  </si>
  <si>
    <t>18</t>
  </si>
  <si>
    <t>Povrchové úpravy terénu</t>
  </si>
  <si>
    <t>2</t>
  </si>
  <si>
    <t>Základy a zvláštní zakládání</t>
  </si>
  <si>
    <t>3.0</t>
  </si>
  <si>
    <t>Svislé a kompletní kce z kovových dílců</t>
  </si>
  <si>
    <t>31</t>
  </si>
  <si>
    <t>Zdi podpěrné a volné</t>
  </si>
  <si>
    <t>34</t>
  </si>
  <si>
    <t>Stěny a příčky</t>
  </si>
  <si>
    <t>342</t>
  </si>
  <si>
    <t>Stěny a příčky montované lehké</t>
  </si>
  <si>
    <t>4</t>
  </si>
  <si>
    <t>Vodorovné konstrukce</t>
  </si>
  <si>
    <t>416</t>
  </si>
  <si>
    <t>Podhledy a mezistropy montované lehké</t>
  </si>
  <si>
    <t>5</t>
  </si>
  <si>
    <t>Komunikace</t>
  </si>
  <si>
    <t>6</t>
  </si>
  <si>
    <t>Úpravy povrchu, podlahy</t>
  </si>
  <si>
    <t>6.0</t>
  </si>
  <si>
    <t>Podlahy - primární skladba P-V2</t>
  </si>
  <si>
    <t>61</t>
  </si>
  <si>
    <t>Úpravy povrchů vnitřní</t>
  </si>
  <si>
    <t>62</t>
  </si>
  <si>
    <t>Úpravy povrchů vnější</t>
  </si>
  <si>
    <t>63</t>
  </si>
  <si>
    <t>Podlahy a podlahové konstrukce</t>
  </si>
  <si>
    <t>64</t>
  </si>
  <si>
    <t>Výplně otvorů</t>
  </si>
  <si>
    <t>9</t>
  </si>
  <si>
    <t>Ostatní konstrukce, bourání</t>
  </si>
  <si>
    <t>91</t>
  </si>
  <si>
    <t>Doplňující práce na komunikaci</t>
  </si>
  <si>
    <t>94</t>
  </si>
  <si>
    <t>Lešení a stavební výtahy</t>
  </si>
  <si>
    <t>95</t>
  </si>
  <si>
    <t>Dokončovací konstrukce na pozemních stavbách</t>
  </si>
  <si>
    <t>96</t>
  </si>
  <si>
    <t>Bourání konstrukcí</t>
  </si>
  <si>
    <t>99</t>
  </si>
  <si>
    <t>Staveništní přesun hmot</t>
  </si>
  <si>
    <t>_06</t>
  </si>
  <si>
    <t>Výdejna</t>
  </si>
  <si>
    <t>711</t>
  </si>
  <si>
    <t>Izolace proti vodě</t>
  </si>
  <si>
    <t>712</t>
  </si>
  <si>
    <t>Povlakové krytiny</t>
  </si>
  <si>
    <t>713</t>
  </si>
  <si>
    <t>Izolace tepelné</t>
  </si>
  <si>
    <t>Tepelné izolace</t>
  </si>
  <si>
    <t>721</t>
  </si>
  <si>
    <t>Vnitřní kanalizace</t>
  </si>
  <si>
    <t>722</t>
  </si>
  <si>
    <t>Vnitřní vodovod</t>
  </si>
  <si>
    <t>723</t>
  </si>
  <si>
    <t>Vnitřní plynovod</t>
  </si>
  <si>
    <t>725</t>
  </si>
  <si>
    <t>Zařizovací předměty</t>
  </si>
  <si>
    <t>728.1</t>
  </si>
  <si>
    <t>Zařízení č. VZT-1.01 – Větrání MŠ</t>
  </si>
  <si>
    <t>728.2</t>
  </si>
  <si>
    <t>Zařízení č. 101.01 - Klimatizace ředitelny a kabinetu</t>
  </si>
  <si>
    <t>731</t>
  </si>
  <si>
    <t>Zdroj tepla</t>
  </si>
  <si>
    <t>731.1</t>
  </si>
  <si>
    <t>Odkouření</t>
  </si>
  <si>
    <t>733</t>
  </si>
  <si>
    <t>Rozvod potrubí</t>
  </si>
  <si>
    <t>734</t>
  </si>
  <si>
    <t>Armatury</t>
  </si>
  <si>
    <t>735</t>
  </si>
  <si>
    <t>Otopná tělesa</t>
  </si>
  <si>
    <t>736</t>
  </si>
  <si>
    <t>Podlahové vytápění</t>
  </si>
  <si>
    <t>764</t>
  </si>
  <si>
    <t>Konstrukce klempířské</t>
  </si>
  <si>
    <t>766</t>
  </si>
  <si>
    <t>Konstrukce truhlářské</t>
  </si>
  <si>
    <t>766.IN</t>
  </si>
  <si>
    <t xml:space="preserve">Vybavení interiéru: D+M volného mobiliáře </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</si>
  <si>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</si>
  <si>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</si>
  <si>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</si>
  <si>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</si>
  <si>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</si>
  <si>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</si>
  <si>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</si>
  <si>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</si>
  <si>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</si>
  <si>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</si>
  <si>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</si>
  <si>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</si>
  <si>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</si>
  <si>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</si>
  <si>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</si>
  <si>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</si>
  <si>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799</t>
  </si>
  <si>
    <t>Ostatní</t>
  </si>
  <si>
    <t>M21.1</t>
  </si>
  <si>
    <t>Silnoproud - materiál</t>
  </si>
  <si>
    <t>M21.2</t>
  </si>
  <si>
    <t>Silnoproud - montáž</t>
  </si>
  <si>
    <t>M21.3</t>
  </si>
  <si>
    <t>Rozvaděče - dodávky</t>
  </si>
  <si>
    <t>M21.4</t>
  </si>
  <si>
    <t>Hromosvod - materiál</t>
  </si>
  <si>
    <t>M21.5</t>
  </si>
  <si>
    <t>Hromosvod - montáž</t>
  </si>
  <si>
    <t>M21.6</t>
  </si>
  <si>
    <t>FVE - materiál</t>
  </si>
  <si>
    <t>M21.7</t>
  </si>
  <si>
    <t>FVE - montáž</t>
  </si>
  <si>
    <t>M22.1</t>
  </si>
  <si>
    <t>Slaboproud - materiál</t>
  </si>
  <si>
    <t>M22.2</t>
  </si>
  <si>
    <t>Slaboproud - montáž</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</si>
  <si>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</si>
  <si>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</si>
  <si>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</si>
  <si>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</si>
  <si>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</si>
  <si>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</si>
  <si>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</si>
  <si>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</si>
  <si>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</si>
  <si>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</si>
  <si>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</si>
  <si>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</si>
  <si>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</si>
  <si>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</si>
  <si>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</si>
  <si>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</si>
  <si>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</si>
  <si>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</si>
  <si>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</si>
  <si>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</si>
  <si>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</si>
  <si>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</si>
  <si>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</si>
  <si>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</si>
  <si>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</si>
  <si>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</si>
  <si>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</si>
  <si>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</si>
  <si>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</si>
  <si>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</si>
  <si>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</si>
  <si>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</si>
  <si>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</si>
  <si>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</si>
  <si>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</si>
  <si>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</si>
  <si>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</si>
  <si>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</si>
  <si>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</si>
  <si>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</si>
  <si>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</si>
  <si>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</si>
  <si>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</si>
  <si>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</si>
  <si>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</si>
  <si>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</si>
  <si>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005111020R</t>
  </si>
  <si>
    <t>Vytyčení stavby</t>
  </si>
  <si>
    <t>POL99_2</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</si>
  <si>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</si>
  <si>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</si>
  <si>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</si>
  <si>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</si>
  <si>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</si>
  <si>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</si>
  <si>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</si>
  <si>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</si>
  <si>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</si>
  <si>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</si>
  <si>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</si>
  <si>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</si>
  <si>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</si>
  <si>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</si>
  <si>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</si>
  <si>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</si>
  <si>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</si>
  <si>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</si>
  <si>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</si>
  <si>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</si>
  <si>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005241020R</t>
  </si>
  <si>
    <t xml:space="preserve">Geodetické zaměření skutečného provedení  </t>
  </si>
  <si>
    <t>Náklady na provedení skutečného zaměření stavby v rozsahu nezbytném pro zápis změny do katastru nemovitostí.</t>
  </si>
  <si>
    <t>SUM</t>
  </si>
  <si>
    <t>Geodetické zaměření rohů stavby, stabilizace bodů a sestavení laviček.</t>
  </si>
  <si>
    <t>END</t>
  </si>
  <si>
    <t>Položkový soupis prací a dodávek</t>
  </si>
  <si>
    <t>113106121R00</t>
  </si>
  <si>
    <t>Rozebrání komunikací pro pěší s jakýmkoliv ložem a výplní spár  z betonových nebo kameninových dlaždic nebo tvarovek</t>
  </si>
  <si>
    <t>m2</t>
  </si>
  <si>
    <t>822-1</t>
  </si>
  <si>
    <t>RTS 23/ I</t>
  </si>
  <si>
    <t>Práce</t>
  </si>
  <si>
    <t>POL1_</t>
  </si>
  <si>
    <t>s přemístěním hmot na skládku na vzdálenost do 3 m nebo s naložením na dopravní prostředek</t>
  </si>
  <si>
    <t>SPI</t>
  </si>
  <si>
    <t>113107610R00</t>
  </si>
  <si>
    <t>Odstranění podkladů nebo krytů z kameniva hrubého drceného, v ploše jednotlivě nad 50 m2, tloušťka vrstvy 100 mm</t>
  </si>
  <si>
    <t>113201111R00</t>
  </si>
  <si>
    <t>Vytrhání obrub chodníkových ležatých</t>
  </si>
  <si>
    <t>m</t>
  </si>
  <si>
    <t>s vybouráním lože, s přemístěním hmot na skládku na vzdálenost do 3 m nebo naložením na dopravní prostředek</t>
  </si>
  <si>
    <t>113202111R00</t>
  </si>
  <si>
    <t>Vytrhání obrub z krajníků nebo obrubníků stojatých</t>
  </si>
  <si>
    <t>121101100R00</t>
  </si>
  <si>
    <t>Sejmutí ornice s přemístěním na vzdálenost do 50 m</t>
  </si>
  <si>
    <t>m3</t>
  </si>
  <si>
    <t>800-1</t>
  </si>
  <si>
    <t>nebo lesní půdy, s vodorovným přemístěním na hromady v místě upotřebení nebo na dočasné či trvalé skládky se složením</t>
  </si>
  <si>
    <t>Parkovací záliv : 19,3*2,5*0,2</t>
  </si>
  <si>
    <t>VV</t>
  </si>
  <si>
    <t>122202201R00</t>
  </si>
  <si>
    <t>Odkopávky a prokopávky pro silnice v hornině 3 do 100 m3</t>
  </si>
  <si>
    <t>s přemístěním výkopku v příčných profilech na vzdálenost do 15 m nebo s naložením na dopravní prostředek.</t>
  </si>
  <si>
    <t>Parkovací záliv : 38,3*0,42</t>
  </si>
  <si>
    <t>Bezbariérový přístup : 21,8*0,35+16,3*0,2</t>
  </si>
  <si>
    <t>122202209R00</t>
  </si>
  <si>
    <t>Odkopávky a prokopávky pro silnice v hornině 3 příplatek za lepivost horniny</t>
  </si>
  <si>
    <t xml:space="preserve">50% : </t>
  </si>
  <si>
    <t>Odkaz na mn. položky pořadí 6 : 26,97600*0,5</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</si>
  <si>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</si>
  <si>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</si>
  <si>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</si>
  <si>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</si>
  <si>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</si>
  <si>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 xml:space="preserve">+5 km : </t>
  </si>
  <si>
    <t>Odkaz na mn. položky pořadí 8 : 26,97600*5</t>
  </si>
  <si>
    <t>171201201R00</t>
  </si>
  <si>
    <t>Uložení sypaniny na dočasnou skládku tak, že na 1 m2 plochy připadá přes 2 m3 výkopku nebo ornice</t>
  </si>
  <si>
    <t>199000002R00</t>
  </si>
  <si>
    <t>Poplatky za skládku horniny 1- 4, skupina 17 05 04 z Katalogu odpadů</t>
  </si>
  <si>
    <t>181101102R00</t>
  </si>
  <si>
    <t>Úprava pláně v zářezech v hornině 1 až 4, se zhutněním</t>
  </si>
  <si>
    <t>vyrovnáním výškových rozdílů, ploch vodorovných a ploch do sklonu 1 : 5.</t>
  </si>
  <si>
    <t>Parkovací záliv : 38,3</t>
  </si>
  <si>
    <t>Bezbariérový přístup : 21,8+16,3</t>
  </si>
  <si>
    <t>181300012RAA</t>
  </si>
  <si>
    <t>Rozprostření ornice v rovině nebo svahu do 1 : 5 a osetí travou při tloušťce 200 mm, dovoz ornice ze vzdálenosti 500 m</t>
  </si>
  <si>
    <t>AP-HSV</t>
  </si>
  <si>
    <t>Agregovaná položka</t>
  </si>
  <si>
    <t>POL2_</t>
  </si>
  <si>
    <t>vč. urovnání ornice, naložení na skládce, vodorovným přemístěním ornice na místo rozprostření, založení trávníku osetím a dodávky travního semene.</t>
  </si>
  <si>
    <t>Včetně přesunu hmot.</t>
  </si>
  <si>
    <t>(2,6+5,5+5,7+5,6+2,5)*0,5</t>
  </si>
  <si>
    <t>564851111RT2</t>
  </si>
  <si>
    <t>Podklad ze štěrkodrti s rozprostřením a zhutněním frakce 0-32 mm, tloušťka po zhutnění 150 mm</t>
  </si>
  <si>
    <t>Oranžová</t>
  </si>
  <si>
    <t>564851111RT4</t>
  </si>
  <si>
    <t>Podklad ze štěrkodrti s rozprostřením a zhutněním frakce 0-63 mm, tloušťka po zhutnění 150 mm</t>
  </si>
  <si>
    <t>Modrá</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</si>
  <si>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</si>
  <si>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</si>
  <si>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</si>
  <si>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</si>
  <si>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</si>
  <si>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596291111R00</t>
  </si>
  <si>
    <t>Řezání zámkové dlažby tloušťky 60 mm</t>
  </si>
  <si>
    <t>596291113R00</t>
  </si>
  <si>
    <t>Řezání zámkové dlažby tloušťky 80 mm</t>
  </si>
  <si>
    <t>2,6+5,5+5,7+5,6+2,5</t>
  </si>
  <si>
    <t>592452655R</t>
  </si>
  <si>
    <t>dlažba betonová dvouvrstvá; obdélník; šedá; l = 200 mm; š = 100 mm; tl. 80,0 mm</t>
  </si>
  <si>
    <t>SPCM</t>
  </si>
  <si>
    <t>Specifikace</t>
  </si>
  <si>
    <t>POL3_</t>
  </si>
  <si>
    <t xml:space="preserve">+1% : </t>
  </si>
  <si>
    <t>Odkaz na mn. položky pořadí 17 : 38,30000*1,01</t>
  </si>
  <si>
    <t>59245308R</t>
  </si>
  <si>
    <t>dlažba betonová dvouvrstvá; obdélník; šedá; l = 200 mm; š = 100 mm; tl. 60,0 mm</t>
  </si>
  <si>
    <t>Odkaz na mn. položky pořadí 16 : 38,10000*1,01</t>
  </si>
  <si>
    <t>916661111R00</t>
  </si>
  <si>
    <t>Osazení parkového obrubníku betonového s opěrou</t>
  </si>
  <si>
    <t>se zřízením lože z betonu prostého C 12/15 tl. 80-100 mm</t>
  </si>
  <si>
    <t>Bezbariérový přístup : 5,6+3,3+2,0+3,5+3,0</t>
  </si>
  <si>
    <t>917862111R00</t>
  </si>
  <si>
    <t>Osazení silničního nebo chodníkového betonového obrubníku stojatého, s boční opěrou z betonu prostého, do lože z betonu prostého C 12/15</t>
  </si>
  <si>
    <t>S dodáním hmot pro lože tl. 80-100 mm.</t>
  </si>
  <si>
    <t>Parkovací záliv : 2,6+5,5+5,7+5,6+2,5</t>
  </si>
  <si>
    <t>919735113R00</t>
  </si>
  <si>
    <t>Řezání stávajících krytů nebo podkladů živičných, hloubky přes 100 do 150 mm</t>
  </si>
  <si>
    <t>včetně spotřeby vody</t>
  </si>
  <si>
    <t>Parkovací záliv : 6,8+12,5</t>
  </si>
  <si>
    <t>59217010R</t>
  </si>
  <si>
    <t>obrubník silniční materiál beton; l = 1000,0 mm; š = 150,0 mm; h = 250,0 mm; barva přírodní</t>
  </si>
  <si>
    <t>kus</t>
  </si>
  <si>
    <t>Odkaz na mn. položky pořadí 23 : 21,90000*1,01</t>
  </si>
  <si>
    <t>592174230R</t>
  </si>
  <si>
    <t>obrubník chodníkový materiál beton; l = 1000,0 mm; š = 80,0 mm; h = 250,0 mm; barva šedá</t>
  </si>
  <si>
    <t>Odkaz na mn. položky pořadí 22 : 17,40000*1,01</t>
  </si>
  <si>
    <t>998223011R00</t>
  </si>
  <si>
    <t>Přesun hmot pozemních komunikací, kryt dlážděný jakékoliv délky objektu</t>
  </si>
  <si>
    <t>t</t>
  </si>
  <si>
    <t>Přesun hmot</t>
  </si>
  <si>
    <t>POL7_</t>
  </si>
  <si>
    <t>vodorovně do 200 m</t>
  </si>
  <si>
    <t>979082213R00</t>
  </si>
  <si>
    <t>Vodorovná doprava suti po suchu bez naložení, ale se složením a hrubým urovnáním na vzdálenost do 1 km</t>
  </si>
  <si>
    <t>Přesun suti</t>
  </si>
  <si>
    <t>POL8_</t>
  </si>
  <si>
    <t>979082219R00</t>
  </si>
  <si>
    <t>Vodorovná doprava suti po suchu příplatek k ceně za každý další i započatý 1 km přes 1 km</t>
  </si>
  <si>
    <t>979087212R00</t>
  </si>
  <si>
    <t>Nakládání na dopravní prostředky suti</t>
  </si>
  <si>
    <t>pro vodorovnou dopravu</t>
  </si>
  <si>
    <t>979990103R00</t>
  </si>
  <si>
    <t>Poplatek za skládku za uložení, betonu,  , skupina 17 01 01 z Katalogu odpadů</t>
  </si>
  <si>
    <t>801-3</t>
  </si>
  <si>
    <t>RTS 23/ II</t>
  </si>
  <si>
    <t>979093111R00</t>
  </si>
  <si>
    <t>Uložení suti na skládku bez zhutnění</t>
  </si>
  <si>
    <t>800-6</t>
  </si>
  <si>
    <t>s hrubým urovnáním,</t>
  </si>
  <si>
    <t>Pol__0001</t>
  </si>
  <si>
    <t>KONDENZAČNÍ PLYNOVÝ KOTEL max výkon 12,4 kW, max. provozní tlak 300 kPaRozměry: 763x450x345</t>
  </si>
  <si>
    <t>ks</t>
  </si>
  <si>
    <t>Vlastní</t>
  </si>
  <si>
    <t>Kotel obsahuje:</t>
  </si>
  <si>
    <t>Hořák</t>
  </si>
  <si>
    <t>Primární výměník</t>
  </si>
  <si>
    <t>Automatický odvzdušňovací ventil</t>
  </si>
  <si>
    <t>Pojišťovací ventil s otevíracím přetlakem 3 bary</t>
  </si>
  <si>
    <t>Napouštění a doplňování</t>
  </si>
  <si>
    <t>Oběhové čerpadlo, 0,8m3/h, Dpa=20kPa</t>
  </si>
  <si>
    <t>Expanzní nádobu o objemu 8 litrů</t>
  </si>
  <si>
    <t>Snímač tlaku s filtrem a redukcí průtoku</t>
  </si>
  <si>
    <t>Vestavěnou ekvitermní regulaci</t>
  </si>
  <si>
    <t>Automatický By-pass</t>
  </si>
  <si>
    <t>Vestavěná řídicí jednotka (možnost umístění do ref. místnosti):</t>
  </si>
  <si>
    <t>Pol__0002</t>
  </si>
  <si>
    <t>Vnější sonda</t>
  </si>
  <si>
    <t>Pol__0003</t>
  </si>
  <si>
    <t>Havarijní příložný termostat</t>
  </si>
  <si>
    <t>Pol__0004</t>
  </si>
  <si>
    <t>kpl</t>
  </si>
  <si>
    <t>Pol__0005</t>
  </si>
  <si>
    <t>Spuštění, zaregulování, zaškolení a topná zkouška</t>
  </si>
  <si>
    <t>Odvod spalin a přívod vzduchu koaxiálním odkouřením</t>
  </si>
  <si>
    <t>Pol__0006</t>
  </si>
  <si>
    <t>Koaxiální revizní T-kus s kontrolním víčkem 60/100</t>
  </si>
  <si>
    <t>Pol__0007</t>
  </si>
  <si>
    <t>Pateční koleno 87° 60/100mm s kotvením</t>
  </si>
  <si>
    <t>Pol__0008</t>
  </si>
  <si>
    <t>Kouřovod kaoxiál průměr 60/100 délka 1m</t>
  </si>
  <si>
    <t>Pol__0009</t>
  </si>
  <si>
    <t>Taška pro vodorovné střechy</t>
  </si>
  <si>
    <t>Pol__0010</t>
  </si>
  <si>
    <t>Vertikální komínová koncovka průměr 60/100</t>
  </si>
  <si>
    <t>Pol__0011</t>
  </si>
  <si>
    <t>Pol__0012</t>
  </si>
  <si>
    <t>Přesuny hmot</t>
  </si>
  <si>
    <t>Pol__0013</t>
  </si>
  <si>
    <t>Filtr s magnetem DN25</t>
  </si>
  <si>
    <t>Pol__0014</t>
  </si>
  <si>
    <t>Kulový ventil DN 25</t>
  </si>
  <si>
    <t>Pol__0015</t>
  </si>
  <si>
    <t>Šroubení a spojovací fitinky</t>
  </si>
  <si>
    <t>Pol__0016</t>
  </si>
  <si>
    <t>Pol__0017</t>
  </si>
  <si>
    <t>Pol__0018</t>
  </si>
  <si>
    <t>Trubkové elektrické otopné těleso - 1220.500 (500x1220mm) spodní středové připojení</t>
  </si>
  <si>
    <t>Pol__0019</t>
  </si>
  <si>
    <t>Pol__0020</t>
  </si>
  <si>
    <t>Pol__0021</t>
  </si>
  <si>
    <t>Plastové potrubí s kyslíkovou bariérou 16x2mm</t>
  </si>
  <si>
    <t>Pol__0022</t>
  </si>
  <si>
    <t>Systémová deska pro suchou podlahu - 30mm izolace</t>
  </si>
  <si>
    <t>Pol__0023</t>
  </si>
  <si>
    <t>Okrajová dilatační páska</t>
  </si>
  <si>
    <t>Pol__0024</t>
  </si>
  <si>
    <t>Spojovací lisovací fitinky</t>
  </si>
  <si>
    <t>Pol__0025</t>
  </si>
  <si>
    <t>Rozdělovač s průtokoměry – 9 topných okruhů</t>
  </si>
  <si>
    <t>vč. průtokoměrů s integrovaným uzávěrem na přívodu</t>
  </si>
  <si>
    <t>vč. ventilů pro uzavření na odvodu</t>
  </si>
  <si>
    <t>vč. 2 kulových kohoutů</t>
  </si>
  <si>
    <t>vč. koncových dílů rozdělovače s odvzdušněním a plnícím kohoutem</t>
  </si>
  <si>
    <t>Pol__0026</t>
  </si>
  <si>
    <t>Skříň pod omítku</t>
  </si>
  <si>
    <t>Pol__0027</t>
  </si>
  <si>
    <t>Svěrná šroubení pro připojení plastových trubek</t>
  </si>
  <si>
    <t>Pol__0028</t>
  </si>
  <si>
    <t>Termopohony na rozdělovači podlahového topení 230V</t>
  </si>
  <si>
    <t>Pol__0029</t>
  </si>
  <si>
    <t>Pol__0030</t>
  </si>
  <si>
    <t>Pol__0031</t>
  </si>
  <si>
    <t>Měděné potrubí: Cu 28x1</t>
  </si>
  <si>
    <t>Pol__0032</t>
  </si>
  <si>
    <t>Spojovací fitinky</t>
  </si>
  <si>
    <t>Pol__0033</t>
  </si>
  <si>
    <t>Pol__0034</t>
  </si>
  <si>
    <t>Pol__0035</t>
  </si>
  <si>
    <t>Tepelně izolační hadice Mirelon PRO tl. 13 mm: vnitřní průměr 28</t>
  </si>
  <si>
    <t>Pol__0036</t>
  </si>
  <si>
    <t>Pol__0037</t>
  </si>
  <si>
    <t>Pol__0038</t>
  </si>
  <si>
    <t>Topná zkouška</t>
  </si>
  <si>
    <t>kpl.</t>
  </si>
  <si>
    <t>Pol__0039</t>
  </si>
  <si>
    <t>Seřízení a uvedení do provozu</t>
  </si>
  <si>
    <t>JKSO:</t>
  </si>
  <si>
    <t>801.31</t>
  </si>
  <si>
    <t>budovy mateřských škol</t>
  </si>
  <si>
    <t>JKSO</t>
  </si>
  <si>
    <t>935,07811 m3</t>
  </si>
  <si>
    <t>svislá nosná konstrukce kovová</t>
  </si>
  <si>
    <t>JKSOChar</t>
  </si>
  <si>
    <t>novostavba objektu</t>
  </si>
  <si>
    <t>JKSOAkce</t>
  </si>
  <si>
    <t>210-001</t>
  </si>
  <si>
    <t>Lišta elektroinstalační, hranatá, bezhalogenová LHD 40x40mm</t>
  </si>
  <si>
    <t>210-002</t>
  </si>
  <si>
    <t>Trubka ohebná se střední mechanickou odoloností s protahovacím drátem o průměru 32mm</t>
  </si>
  <si>
    <t>210-003</t>
  </si>
  <si>
    <t>Krabice elektroinstalační přístrojová,  KP 67/3_KA</t>
  </si>
  <si>
    <t>210-004</t>
  </si>
  <si>
    <t>Elektroinstalační krabice odbočná  KU 68 s víčkem, včetně svorek</t>
  </si>
  <si>
    <t>210-005</t>
  </si>
  <si>
    <t>Elektroinstalační krabice odbočná, v uravřeném provedení s průchodkami IP54, povrchová montáž,, včetně svorek</t>
  </si>
  <si>
    <t>210-006</t>
  </si>
  <si>
    <t>Vodič CYA 6 zeleno/žlutý</t>
  </si>
  <si>
    <t>210-007</t>
  </si>
  <si>
    <t>Vodič CYA 16 zeleno/žlutý</t>
  </si>
  <si>
    <t>210-008</t>
  </si>
  <si>
    <t>KABEL CYKY-O 2x1.5</t>
  </si>
  <si>
    <t>210-009</t>
  </si>
  <si>
    <t>KABEL CYKY-O 3x1.5</t>
  </si>
  <si>
    <t>210-010</t>
  </si>
  <si>
    <t>KABEL CYKY-J 3x1.5</t>
  </si>
  <si>
    <t>210-011</t>
  </si>
  <si>
    <t>KABEL CYKY-J 3x2.5</t>
  </si>
  <si>
    <t>210-012</t>
  </si>
  <si>
    <t>KABEL CYKY-J 3x6</t>
  </si>
  <si>
    <t>210-013</t>
  </si>
  <si>
    <t>KABEL CYKY-J 5x1.5</t>
  </si>
  <si>
    <t>210-014</t>
  </si>
  <si>
    <t>KABEL CYKY-J 5x2,5</t>
  </si>
  <si>
    <t>210-015</t>
  </si>
  <si>
    <t>Šňůra  CGSG 5x2,5</t>
  </si>
  <si>
    <t>210-016</t>
  </si>
  <si>
    <t>KABEL SYKFY 2x2x0.5</t>
  </si>
  <si>
    <t>210-017</t>
  </si>
  <si>
    <t>KABEL CYKY-J 5x10</t>
  </si>
  <si>
    <t>210-018</t>
  </si>
  <si>
    <t>Vypínač velkoplošný v řazení č. 1,  230V/10A, včetně krytky a rámečku</t>
  </si>
  <si>
    <t>210-019</t>
  </si>
  <si>
    <t>Vypínač sériový velkoplošný v řazení č. 5,  230V/10A, včetně krytky a rámečku</t>
  </si>
  <si>
    <t>210-020</t>
  </si>
  <si>
    <t>Přepínač střídavý velkoplošný v řazení č. 6,  230V/10A, včetně krytky a rámečku</t>
  </si>
  <si>
    <t>210-021</t>
  </si>
  <si>
    <t>Přepínač křížový velkoplošný v řazení č. 7,  230V/10A, včetně krytky a rámečku</t>
  </si>
  <si>
    <t>210-022</t>
  </si>
  <si>
    <t>Sporákový spínač trojpólový páčkový, řazení 3, zapuštěný, vybavený svorkami N a PE, bílý, 400V/25A.</t>
  </si>
  <si>
    <t>210-023</t>
  </si>
  <si>
    <t>Zásuvka domovní zapuštěná pro montáž do krabice, 2P+PE 230V/16A, včetně krytky a rámečku - bílá, barva</t>
  </si>
  <si>
    <t>210-024</t>
  </si>
  <si>
    <t>Zásuvka s přepěťovou ochranou III.stupeň,  kompletní, včetně krytu a rámečku, pro montáž do krabice,, 230V/16A  - bílá barva</t>
  </si>
  <si>
    <t>210-025</t>
  </si>
  <si>
    <t>Zásuvka s víčkem,   230V/16A  IP44</t>
  </si>
  <si>
    <t>210-026</t>
  </si>
  <si>
    <t>Podlahová krabice s redukovanou hloubkou pro 16 modulů Mosaic™, společně s kovovou instalační, krabicí.  Přístrojová jednotka pro 16 (2x8) modulů.</t>
  </si>
  <si>
    <t>210-027</t>
  </si>
  <si>
    <t>Zásuvka modulová Mosaic, 2P+PE 230V/16A,  2 moduly, kompletní</t>
  </si>
  <si>
    <t>210-028</t>
  </si>
  <si>
    <t>Zásuvka s přepěťovou ochranou III.stupeň, modulová Mosaic, 2P+PE 230V/16A,  2 moduly, kompletní</t>
  </si>
  <si>
    <t>210-029</t>
  </si>
  <si>
    <t>Žaluziový spínač elektronický pro krátkocestné ovládání</t>
  </si>
  <si>
    <t>210-030</t>
  </si>
  <si>
    <t>Kryt spínače žaluziového kolébkového dělený, s potiskem</t>
  </si>
  <si>
    <t>210-031</t>
  </si>
  <si>
    <t>Vícenásobný rámeček pro žaluziové ovladače :  Rámeček trojnásobný</t>
  </si>
  <si>
    <t>210-032</t>
  </si>
  <si>
    <t>"A1" = Vestavné svítidlo s radiálním zdrojem LED, opálový difuzér zajišťuje rovnoměrné rozptýlení, světla a eliminuje oslnění. Tělo vyrobeno z hliníku s bílým rámečkem.  Difuzor opálový polykarbonát.</t>
  </si>
  <si>
    <t>15W, 1611lm, 4000K, Ra&gt;80, průměr 160mm</t>
  </si>
  <si>
    <t>210-033</t>
  </si>
  <si>
    <t>"A2" = Vestavné svítidlo s radiálním zdrojem LED, opálový difuzér zajišťuje rovnoměrné rozptýlení, světla a eliminuje oslnění. Tělo vyrobeno z hliníku s bílým rámečkem.  Difuzor opálový polykarbonát.</t>
  </si>
  <si>
    <t>25W, 2757lm, 4000K, Ra&gt;80, průměr 215mm</t>
  </si>
  <si>
    <t>210-034</t>
  </si>
  <si>
    <t>"B" = Svítidlo LED na zavěšení nebo přisazení ke stropu. Je vyrobeno z eloxovaného hliníkového, profilu s ocelovými koncovými čely. Svítidlo s mikroprismatickým optickým systémem, neoslňující. Pro</t>
  </si>
  <si>
    <t>osvětlení kancelářských prostor, školících místností.  26W, 3600lm,  4000K.  Rozměry: 1435 x 81,5 x 60mm</t>
  </si>
  <si>
    <t>210-035</t>
  </si>
  <si>
    <t>NOU = Nástěnné LED nouzové svítidlo se značením směru úniku. Viditelná vzdálenost piktogramu až 20m., Tělo PC, barva šedá. LED 1,2W, 5700K. IP65. S integrovaným bateriovým zdrojem, doba samostatnosti</t>
  </si>
  <si>
    <t>1 hodina.</t>
  </si>
  <si>
    <t>210-036</t>
  </si>
  <si>
    <t>NOU1 =  Přisazené LED nouzové svítidlo. Širokozářící optika. Tělo hliníkový plech, barva bílá., Optický systém optická čočka. LED 6W, 440lm, 5700K. IP20. S integrovaným bateriovým zdrojem, doba</t>
  </si>
  <si>
    <t>samostatnosti 1 hodina.</t>
  </si>
  <si>
    <t>210-037</t>
  </si>
  <si>
    <t>Protipožární ucpávky a přepážky</t>
  </si>
  <si>
    <t>210-038</t>
  </si>
  <si>
    <t>MET/HOP - nerezová pásovina v krabici</t>
  </si>
  <si>
    <t>741110511</t>
  </si>
  <si>
    <t>741110043</t>
  </si>
  <si>
    <t>Ohebná chránička na kabely HDPE 32mm</t>
  </si>
  <si>
    <t>741112061</t>
  </si>
  <si>
    <t>741112001</t>
  </si>
  <si>
    <t>741112111</t>
  </si>
  <si>
    <t>741120301</t>
  </si>
  <si>
    <t>741122011</t>
  </si>
  <si>
    <t>741122015</t>
  </si>
  <si>
    <t>741122016</t>
  </si>
  <si>
    <t>741122031</t>
  </si>
  <si>
    <t>741120501</t>
  </si>
  <si>
    <t>741124731</t>
  </si>
  <si>
    <t>741122033</t>
  </si>
  <si>
    <t>741310201</t>
  </si>
  <si>
    <t>741310231</t>
  </si>
  <si>
    <t>741310233</t>
  </si>
  <si>
    <t>741310239</t>
  </si>
  <si>
    <t>741311021</t>
  </si>
  <si>
    <t>741313042</t>
  </si>
  <si>
    <t>Zásuvka domovní zapuštěná, 2P+PE 230V/16A, včetně krytky a rámečku - bílá barva</t>
  </si>
  <si>
    <t>741313011</t>
  </si>
  <si>
    <t>742110202</t>
  </si>
  <si>
    <t>741310221</t>
  </si>
  <si>
    <t>741210003</t>
  </si>
  <si>
    <t>Rozvodnice oceloplechová nebo plastová běžná do 100 kg</t>
  </si>
  <si>
    <t>741372112</t>
  </si>
  <si>
    <t>741372073</t>
  </si>
  <si>
    <t>741372022</t>
  </si>
  <si>
    <t>741372062</t>
  </si>
  <si>
    <t>741920307</t>
  </si>
  <si>
    <t>741231012</t>
  </si>
  <si>
    <t>MET/HOP - nerezová pásovina</t>
  </si>
  <si>
    <t>R1</t>
  </si>
  <si>
    <t>Specifikace rozvaděče R1</t>
  </si>
  <si>
    <t>741210003.2</t>
  </si>
  <si>
    <t>Typová rozvodnice zapuštěná pro 120 modulů DIN. Celkové rozměry  v.920mm, š. 588mm, hl. 136mm., Včetně přípojnic L1,L2,L3 + PEN pro max. celkový proud 125 A.  5x24 mod. DIN.  IP30</t>
  </si>
  <si>
    <t>741322122</t>
  </si>
  <si>
    <t>Přepěť. ochrana  SPD typ 2 / Třída II</t>
  </si>
  <si>
    <t>741320175</t>
  </si>
  <si>
    <t>Vypínač modulový třípólový  40/3, 40A,  10kA</t>
  </si>
  <si>
    <t>741320165</t>
  </si>
  <si>
    <t>Jistič třípólový  32B/3, 32A,  10kA</t>
  </si>
  <si>
    <t>741320165.2</t>
  </si>
  <si>
    <t>Jistič třípólový  16B/3, 16A,  10kA</t>
  </si>
  <si>
    <t>741321003</t>
  </si>
  <si>
    <t>Proudový chránič s nadproudovou ochranou, dvoupólový, 10B - 10A/2/30mA, 10A</t>
  </si>
  <si>
    <t>741320105</t>
  </si>
  <si>
    <t>Jistič jednopólový 2B/1, 2A,  10kA</t>
  </si>
  <si>
    <t>741320105.2</t>
  </si>
  <si>
    <t>Jistič jednopólový 6B/1, 6A,  10kA</t>
  </si>
  <si>
    <t>741320105.3</t>
  </si>
  <si>
    <t>Jistič jednopólový 10B/1,10kA,  10A</t>
  </si>
  <si>
    <t>741320105.4</t>
  </si>
  <si>
    <t>Jistič jednopólový 16B/1,10kA,  16A</t>
  </si>
  <si>
    <t>741320115</t>
  </si>
  <si>
    <t>Jistič jednopólový 25C/1,10kA,  25A</t>
  </si>
  <si>
    <t>741321043</t>
  </si>
  <si>
    <t>Proudový chránič 40A/4/30mA, 40A</t>
  </si>
  <si>
    <t>741330032</t>
  </si>
  <si>
    <t>Stykač instalační, dvoupólový, 20A,  cívka 230V</t>
  </si>
  <si>
    <t>R</t>
  </si>
  <si>
    <t>Svorkovnice vývodová</t>
  </si>
  <si>
    <t>sada</t>
  </si>
  <si>
    <t>R2</t>
  </si>
  <si>
    <t>Úprava stávajícího hlavního rozvaděče školy RH (RE)</t>
  </si>
  <si>
    <t>Jistič třípólový  40B/3, 40A,  10kA</t>
  </si>
  <si>
    <t>R-položka</t>
  </si>
  <si>
    <t>POL12_0</t>
  </si>
  <si>
    <t>R.2</t>
  </si>
  <si>
    <t>Úprava prostoru ve stáv. skříni stávajícího rozvaděče</t>
  </si>
  <si>
    <t>R.3</t>
  </si>
  <si>
    <t>210-039</t>
  </si>
  <si>
    <t>UZ.VED.FeZn 30/4mm, 0,972kg/m</t>
  </si>
  <si>
    <t>kg</t>
  </si>
  <si>
    <t>210-040</t>
  </si>
  <si>
    <t>UZ.VED.FeZn d=10mm,0.62 kg/m</t>
  </si>
  <si>
    <t>210-041</t>
  </si>
  <si>
    <t>UZ.VED. AlMgSi d=8mm,  0.135 kg/m</t>
  </si>
  <si>
    <t>210-042</t>
  </si>
  <si>
    <t>Podstavec betonový 19kg</t>
  </si>
  <si>
    <t>210-043</t>
  </si>
  <si>
    <t>Podložka gumová</t>
  </si>
  <si>
    <t>210-044</t>
  </si>
  <si>
    <t>Jímací tyč s rovným koncem, JP25, délka 2500mm</t>
  </si>
  <si>
    <t>210-045</t>
  </si>
  <si>
    <t>Svorka hrom. VODOVOD ST01</t>
  </si>
  <si>
    <t>210-046</t>
  </si>
  <si>
    <t>Pásek CU</t>
  </si>
  <si>
    <t>210-047</t>
  </si>
  <si>
    <t>Stříška ochranná OS1 d=20mm</t>
  </si>
  <si>
    <t>210-048</t>
  </si>
  <si>
    <t>Podpěra vedení  PV 21c/100</t>
  </si>
  <si>
    <t>210-049</t>
  </si>
  <si>
    <t>Izolační tyč pro vodiče, délka 930mm; průměr: 16</t>
  </si>
  <si>
    <t>210-050</t>
  </si>
  <si>
    <t>Podpěra vedení do zdiva PV3P</t>
  </si>
  <si>
    <t>210-051</t>
  </si>
  <si>
    <t>Svorka k hrom. tyči SJ01 DO20mm</t>
  </si>
  <si>
    <t>210-052</t>
  </si>
  <si>
    <t>Svorka hrom. prop. SP 1  nerez</t>
  </si>
  <si>
    <t>210-053</t>
  </si>
  <si>
    <t>SS Svorka spojovací nerez</t>
  </si>
  <si>
    <t>210-054</t>
  </si>
  <si>
    <t>SK Svorka křížová nerez</t>
  </si>
  <si>
    <t>210-055</t>
  </si>
  <si>
    <t>Svorka SR03</t>
  </si>
  <si>
    <t>210-056</t>
  </si>
  <si>
    <t>Svorka SR2</t>
  </si>
  <si>
    <t>210-057</t>
  </si>
  <si>
    <t>Ochranný úhelník vč. držáků</t>
  </si>
  <si>
    <t>210-058</t>
  </si>
  <si>
    <t>SZa Svorka zkušební</t>
  </si>
  <si>
    <t>741410021</t>
  </si>
  <si>
    <t>UZ.VED.FeZn 30/4mm V ZEMI</t>
  </si>
  <si>
    <t>POL1_9</t>
  </si>
  <si>
    <t>741410003</t>
  </si>
  <si>
    <t>UZ.VED.FeZn d=10mm NA POVRCHU</t>
  </si>
  <si>
    <t>741410041</t>
  </si>
  <si>
    <t>UZ.VED.FeZn d=10mm V ZEMI</t>
  </si>
  <si>
    <t>741420001</t>
  </si>
  <si>
    <t>Svodový vodič do 10mm včetně podpěr</t>
  </si>
  <si>
    <t>741430005</t>
  </si>
  <si>
    <t>Montáž tyč jímací délky do 3 m na stojan</t>
  </si>
  <si>
    <t>741420021</t>
  </si>
  <si>
    <t>Svorka hromosvodová do dvou šroubů</t>
  </si>
  <si>
    <t>741420022</t>
  </si>
  <si>
    <t>Svorka hromosvodová tři a více šroubů</t>
  </si>
  <si>
    <t>741420031</t>
  </si>
  <si>
    <t>Svorky na potrubí 200-700mm se zhotovením</t>
  </si>
  <si>
    <t>741420051</t>
  </si>
  <si>
    <t>Úhelník nebo trubka s držáky do zdiva</t>
  </si>
  <si>
    <t>741420083</t>
  </si>
  <si>
    <t>Štítek k označení svodů</t>
  </si>
  <si>
    <t>210-059</t>
  </si>
  <si>
    <t>Fotovoltaický panel schválený pro program Nová Zelená Úsporám,  455Wp, 41,3V, 11,025A,, monokrystalické články</t>
  </si>
  <si>
    <t>210-060</t>
  </si>
  <si>
    <t>Nosná konstrukce na plochou střechu pro FVE panely</t>
  </si>
  <si>
    <t>210-061</t>
  </si>
  <si>
    <t>Solární kabel s přídavnou UV odolnou izolací  4mm2, 1500V - červený</t>
  </si>
  <si>
    <t>210-062</t>
  </si>
  <si>
    <t>Rozvaděč DC IP 65. Odpojovače  3.pól. DC 1500V,  přepěťové ochrany DC</t>
  </si>
  <si>
    <t>210-063</t>
  </si>
  <si>
    <t>Střídač FVE   3-fáze,  AC výkon 17.0 kVA, max.DC výkon 19,2kWp.  Vstupní napětí v rozsahu 180V až, 800V, max.DC vstupní proud 20/20/20A.3 MPP trackery a 3 DC vstupy, displej, data logger,</t>
  </si>
  <si>
    <t>monitorovací systém sítí a řízení, integrované rozhraní jako standard,  2x Ethernet, RS485, S0, 4x analog inputs, Wi-Fi Ready přes externí USB Wi-Fi Adaptér, EEBus pro inteligentní integrace</t>
  </si>
  <si>
    <t>210-064</t>
  </si>
  <si>
    <t>KABEL 1-CYKY-J 5x16</t>
  </si>
  <si>
    <t>210-065</t>
  </si>
  <si>
    <t>210-066</t>
  </si>
  <si>
    <t>Rozvaděč AC, jističe AC, přepěťová ochrana AC, stykač, automatika</t>
  </si>
  <si>
    <t>210-067</t>
  </si>
  <si>
    <t>Montážní a drobný materiál</t>
  </si>
  <si>
    <t>741721211</t>
  </si>
  <si>
    <t>741711011</t>
  </si>
  <si>
    <t>741120123</t>
  </si>
  <si>
    <t>741210004</t>
  </si>
  <si>
    <t>741730017</t>
  </si>
  <si>
    <t>741210103</t>
  </si>
  <si>
    <t>741791011</t>
  </si>
  <si>
    <t>Montáž síťového analyzátoru</t>
  </si>
  <si>
    <t>741791111</t>
  </si>
  <si>
    <t>Montáž přepínače zdroje napájení</t>
  </si>
  <si>
    <t>742110002</t>
  </si>
  <si>
    <t>Trubka ohebná se střední mechanickou odoloností s protahovacím drátem o průměru 25mm</t>
  </si>
  <si>
    <t>742110002.2</t>
  </si>
  <si>
    <t>742110002.3</t>
  </si>
  <si>
    <t>Trubka ohebná se střední mechanickou odoloností s protahovacím drátem o průměru 50mm</t>
  </si>
  <si>
    <t>742110041</t>
  </si>
  <si>
    <t>Lišta elektroinstalační, hranatá, bezhalogenová LHD 20x20mm</t>
  </si>
  <si>
    <t>742110506</t>
  </si>
  <si>
    <t>742110505</t>
  </si>
  <si>
    <t>Krabice elektroinstal. odbočná s víčkem, prázdná, KO 125 KA</t>
  </si>
  <si>
    <t>742121001</t>
  </si>
  <si>
    <t>Kabel pro ethernet celoměděný, UTP kabel, pár nestíněný  Cat. 6</t>
  </si>
  <si>
    <t>742121001.2</t>
  </si>
  <si>
    <t>Optický datový UNI Distribution kabel 08vl, 9/125um, Mini Breakout, 7,3mm,  + Pigtail</t>
  </si>
  <si>
    <t>742330045</t>
  </si>
  <si>
    <t>Zásuvka datová, dva porty, 2x RJ45 Cat.6, UTP,  s krycími víčky portů, s rámečkem a instalačním, rámečkem</t>
  </si>
  <si>
    <t>742330044</t>
  </si>
  <si>
    <t>Zásuvka datová modulová Mosaic jeden port, 1x RJ45 Cat.6, UTP,  s krycím víčkem portu - 1 modul</t>
  </si>
  <si>
    <t>742330001</t>
  </si>
  <si>
    <t>Rack 19" - nástěnný rozvaděč. Nedělený, jednodílný svařovaný nástěnný rozvaděč, skleněné dveře, IP30, , nosnost 30 kg. Rozměry: v.770 x š.600 x hl.495 mm, 15U.</t>
  </si>
  <si>
    <t>742330022</t>
  </si>
  <si>
    <t>PANEL 5x zásuvka 230V, dvoj. jistič, šňůra, přepěťová ochrana a filtr</t>
  </si>
  <si>
    <t>742330021</t>
  </si>
  <si>
    <t>Police do racku</t>
  </si>
  <si>
    <t>210-068</t>
  </si>
  <si>
    <t>Sada šroubů do RACKu</t>
  </si>
  <si>
    <t>742330023</t>
  </si>
  <si>
    <t>Patchpanel vyvazovací (distribuční)  1x1U</t>
  </si>
  <si>
    <t>742330012</t>
  </si>
  <si>
    <t>Switch Gigabit Ethernet přepínač, 24x port 10/100/1000 Mb/s Gigabitový PoE switch, 19" rackmount, provedení s maximálním výkonem PoE napájení 500W. Managovatelný switch s 24 gigabit metalickými</t>
  </si>
  <si>
    <t>porty + 2 gigabitové SFP porty a celkovou propustností 26Gbps.</t>
  </si>
  <si>
    <t>742330024</t>
  </si>
  <si>
    <t>Patchpanel 24 portový cat.6, výška 1U</t>
  </si>
  <si>
    <t>742330044.2</t>
  </si>
  <si>
    <t>Modul RJ45 cat.6a</t>
  </si>
  <si>
    <t>210-069</t>
  </si>
  <si>
    <t>Záslepka CMB</t>
  </si>
  <si>
    <t>742330036</t>
  </si>
  <si>
    <t>Konvertor pro převod médií z optického vedení 1000BASE na metalické vedení 1000Base-T a naopak., Zařízení nevyžaduje dodatečné zakrytování nebo montáž, ale může být pomocí adaptéru instalováno do</t>
  </si>
  <si>
    <t>racku.</t>
  </si>
  <si>
    <t>210-070</t>
  </si>
  <si>
    <t>Zemnící svorkovnice</t>
  </si>
  <si>
    <t>742410001</t>
  </si>
  <si>
    <t>Rozhlasová ústředna 2 line + 3 mic vstupy, 3 zóny, 180 W, priorita, přehrávač MP3, SD + USB čtečka,, FM tuner, Bluetooth, audio modul pro gongy a hlášení, IR dálkové ovládání, WiFi, LAN, internetová</t>
  </si>
  <si>
    <t>rádia, přehrávání z lokální sítě, z internetu, smartphonu, tabletu, počítače, DLNA, AirPlay, UpnP, Spotify, Tune-In, I-Heart Radio, Napster, Deezer, streamovací aplikace jakékoliv, vysoká účinnost, kvalitní zvuk</t>
  </si>
  <si>
    <t>742410063</t>
  </si>
  <si>
    <t>Reproduktor nástěnný pro školní rozhlas 15 W/100 V,  95 dB, 110 – 13 000 Hz</t>
  </si>
  <si>
    <t>Reproduktorový kabel profesionální CuL vodiče 2×2,5mm2</t>
  </si>
  <si>
    <t>742310002</t>
  </si>
  <si>
    <t>Audio/video jednotka na vstupním panelu Alpha se dvěma tlačítky, s LED osvětlovacím systémem se, senzorem jasu, reproduktorem a mikrofonem. Vybaven širokoúhlou kamerou 113° horizontálně, 92°</t>
  </si>
  <si>
    <t>vertikálně. Lokální programování nebo ze smartphonu / tabletu / PC.</t>
  </si>
  <si>
    <t>742310002.2</t>
  </si>
  <si>
    <t>Kryt audio/video modulu se 2 tlačítky</t>
  </si>
  <si>
    <t>742310003</t>
  </si>
  <si>
    <t>Upevňovací rámeček  - nosný rám modulů</t>
  </si>
  <si>
    <t>742310004</t>
  </si>
  <si>
    <t>Instalační krabice  pro zapuštění panelu pod omítku</t>
  </si>
  <si>
    <t>742310006</t>
  </si>
  <si>
    <t>Barevný 7" videotelefon 1719/1 s Hands-free.  Podsvětlená tlačítka, možnost interkomového volání,, hands-free, nebo push to talk varianta hovoru,  Integrované IN/OUT zakončení sběrnice.</t>
  </si>
  <si>
    <t>742310001</t>
  </si>
  <si>
    <t>Napájecí zdroj BUS -systém, 1083/20A 230V 10mod.</t>
  </si>
  <si>
    <t>742320001</t>
  </si>
  <si>
    <t>Nízkoodběrový elektrický zámek s napájením 12V DC s nastavitelnou západkou. Vhodný do dveří, kde je, požadován kontrolovaný pohyb osob.</t>
  </si>
  <si>
    <t>Speciální kabel 1083/90 pro domácí telefon</t>
  </si>
  <si>
    <t>742210128</t>
  </si>
  <si>
    <t>Autonomní kombinovaný detektor kouře a teploty se sirénou</t>
  </si>
  <si>
    <t>210-071</t>
  </si>
  <si>
    <t>742330024.2</t>
  </si>
  <si>
    <t>Patchpanel 24 portový cat.6a, výška 1U</t>
  </si>
  <si>
    <t>742330044.3</t>
  </si>
  <si>
    <t>210-072</t>
  </si>
  <si>
    <t>210-073</t>
  </si>
  <si>
    <t>742330101</t>
  </si>
  <si>
    <t>Měření metalického segmentu s vyhotovením protokolu</t>
  </si>
  <si>
    <t>742330102</t>
  </si>
  <si>
    <t>Měření optického segmentu, měření útlumu, 2 okna</t>
  </si>
  <si>
    <t>POL12_1</t>
  </si>
  <si>
    <t>742310003.2</t>
  </si>
  <si>
    <t>Montáž klimatického krytu pro komunikační tablo domácího telefonu</t>
  </si>
  <si>
    <t>ON1</t>
  </si>
  <si>
    <t>PPV el.instalace (6%) - mimo FVE</t>
  </si>
  <si>
    <t>ON2</t>
  </si>
  <si>
    <t>PPV el.instalace (6%) - FVE</t>
  </si>
  <si>
    <t>ON3</t>
  </si>
  <si>
    <t>Výchozí revize + zpráva</t>
  </si>
  <si>
    <t>hod</t>
  </si>
  <si>
    <t>ON4</t>
  </si>
  <si>
    <t>Vypracování dokumenace  skutečného provedení stavby</t>
  </si>
  <si>
    <t>132201212R01</t>
  </si>
  <si>
    <t>Hloubení rýh š.a jam do 1000m3</t>
  </si>
  <si>
    <t>POL1_0</t>
  </si>
  <si>
    <t>167101101R00</t>
  </si>
  <si>
    <t>Nakládání výkopku z hor.1-4 v množství do 100 m3</t>
  </si>
  <si>
    <t>174101101R00</t>
  </si>
  <si>
    <t>Zásyp jam, rýh, šachet se zhutněním</t>
  </si>
  <si>
    <t>175101101RT2</t>
  </si>
  <si>
    <t>Obsyp potrubí bez prohození sypaniny, s dodáním štěrkopísku frakce 0 - 22 mm</t>
  </si>
  <si>
    <t>151101101R00</t>
  </si>
  <si>
    <t>Pažení a rozepření stěn rýh - příložné - hl.do 2 m</t>
  </si>
  <si>
    <t>151101111R00</t>
  </si>
  <si>
    <t>Odstranění pažení stěn rýh - příložné - hl. do 2 m</t>
  </si>
  <si>
    <t>Vodorovné přemístění výkopku z hor.1-4 do 10000 m</t>
  </si>
  <si>
    <t>Poplatek za skládku horniny 1- 4</t>
  </si>
  <si>
    <t>120001101R00</t>
  </si>
  <si>
    <t>Příplatek za ztížení vykopávky v blízkosti vedení</t>
  </si>
  <si>
    <t>119001422R00</t>
  </si>
  <si>
    <t>Dočasné zajištění kabelů - v počtu 3 - 6 kabelů</t>
  </si>
  <si>
    <t>451572111RK1</t>
  </si>
  <si>
    <t>Lože pod potrubí z kameniva těženého 0 - 4 mm, kraj Jihomoravský</t>
  </si>
  <si>
    <t>721176222R01</t>
  </si>
  <si>
    <t>Potrubí PVC SN8 v zemi D 110 x 3,2 mm</t>
  </si>
  <si>
    <t>721176223R01</t>
  </si>
  <si>
    <t>Potrubí PVC SN8 v zemi D 125 x 3,2 mm</t>
  </si>
  <si>
    <t>721176224R01</t>
  </si>
  <si>
    <t>Potrubí PVC SN8 v zemi D 160 x 4,0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</si>
  <si>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</si>
  <si>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</si>
  <si>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</si>
  <si>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</si>
  <si>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</si>
  <si>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</si>
  <si>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</si>
  <si>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</si>
  <si>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</si>
  <si>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</si>
  <si>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</si>
  <si>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</si>
  <si>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721176145R01</t>
  </si>
  <si>
    <t>Potrubí HT dešťové (svislé) D 110 x 2,7 mm, vč. návlekové izolace tl. 5mm</t>
  </si>
  <si>
    <t>Mimo RTS</t>
  </si>
  <si>
    <t>Odpadní kalich s pojistkou proti vyschnutí</t>
  </si>
  <si>
    <t>Systémový prvek pro těsnění prostupu základovou, deskou, asfaltový pás, koordinovat se skladbou pdl</t>
  </si>
  <si>
    <t>Okapotování pozink plechem, návleková izolace, topný drát pro potrubí DN40</t>
  </si>
  <si>
    <t>Vpust stř. DN100 sv. odtok,izol. pás dle stř., pojistka proti vyschnutí</t>
  </si>
  <si>
    <t>Vpust DN100 spo jistkou, proti vychnutí</t>
  </si>
  <si>
    <t>721273145R00</t>
  </si>
  <si>
    <t>Hlavice ventilační z PVC DN100/70</t>
  </si>
  <si>
    <t>721194104R00</t>
  </si>
  <si>
    <t>Vyvedení odpadních výpustek D 40 x 1,8</t>
  </si>
  <si>
    <t>721194105R00</t>
  </si>
  <si>
    <t>Vyvedení odpadních výpustek D 50 x 1,8</t>
  </si>
  <si>
    <t>721194109R00</t>
  </si>
  <si>
    <t>Vyvedení odpadních výpustek D 110 x 2,3</t>
  </si>
  <si>
    <t>28654741R1</t>
  </si>
  <si>
    <t>Sifon kondenzační DN 40  PP vodorovný odtok, stavební výška 95 mm</t>
  </si>
  <si>
    <t>POL3_0</t>
  </si>
  <si>
    <t>Vrtání prostupu cihla,beton DN100</t>
  </si>
  <si>
    <t>RŠ1</t>
  </si>
  <si>
    <t>soubor</t>
  </si>
  <si>
    <t>Hloubka šachty 2,6m D600 plast</t>
  </si>
  <si>
    <t>Mříž jako poklop Litinový 600/40T D400 na bet. konus</t>
  </si>
  <si>
    <t>Tešnění prstence  2ks</t>
  </si>
  <si>
    <t>Konus (teleskop)</t>
  </si>
  <si>
    <t>Skruž (trouba) -2600mm</t>
  </si>
  <si>
    <t>Dno kompakt</t>
  </si>
  <si>
    <t>RŠ2</t>
  </si>
  <si>
    <t>Hloubka šachty 1,40m D600 plast</t>
  </si>
  <si>
    <t>RŠ3</t>
  </si>
  <si>
    <t>Hloubka šachty 1,4m D600 plast</t>
  </si>
  <si>
    <t>Skruž (trouba) -1400mm</t>
  </si>
  <si>
    <t>Vsakovací zařízení</t>
  </si>
  <si>
    <t>Plastové bloky 800x800x350mm 45 ks</t>
  </si>
  <si>
    <t>Plstová čela 28 ks</t>
  </si>
  <si>
    <t>Geotextilie 300g 250 m2</t>
  </si>
  <si>
    <t>Štěropískové lože 0-32mm 6,1m3</t>
  </si>
  <si>
    <t>PVC SN8 DN100 3 m</t>
  </si>
  <si>
    <t>PVC SN8 DN125 2m</t>
  </si>
  <si>
    <t>PE-HD DN100 35m</t>
  </si>
  <si>
    <t>HG průzkum</t>
  </si>
  <si>
    <t>Akumulační nádrž</t>
  </si>
  <si>
    <t>-AS REWA kombi 5 EO/PB - bez vnitřního potrubí</t>
  </si>
  <si>
    <t>-podkladní deska</t>
  </si>
  <si>
    <t>-poklop litina mříž D400</t>
  </si>
  <si>
    <t>-KONUS 100/63/12</t>
  </si>
  <si>
    <t>-2xSKRUŽ 100/500/12</t>
  </si>
  <si>
    <t>-IZOLACE PROTI ZEMNÍ VLHKOSTI IPA 400H PE 20m2</t>
  </si>
  <si>
    <t>-kalové čerpadlo</t>
  </si>
  <si>
    <t>-kabel 3x2,5mm- 20m + 1x jistič LTN-16B/1</t>
  </si>
  <si>
    <t>721290111R00</t>
  </si>
  <si>
    <t>Zkouška těsnosti kanalizace vodou DN 125</t>
  </si>
  <si>
    <t>Napojení na stávající kanalizaci</t>
  </si>
  <si>
    <t>998721101R00</t>
  </si>
  <si>
    <t>Přesun hmot pro vnitřní kanalizaci, výšky do 6 m</t>
  </si>
  <si>
    <t>722178711R01</t>
  </si>
  <si>
    <t>Potrubí vícevrstvé, D 20x2,8 mm</t>
  </si>
  <si>
    <t>722178712R01</t>
  </si>
  <si>
    <t>Potrubí vícevrstvé, D 25x3,5 mm</t>
  </si>
  <si>
    <t>722178713R01</t>
  </si>
  <si>
    <t>Potrubí vícevrstvé, D 32x4,4 mm</t>
  </si>
  <si>
    <t>722178714R01</t>
  </si>
  <si>
    <t>Potrubí vícevrstvé, D 40x5,5 mm</t>
  </si>
  <si>
    <t>Izolace potrubí z min.vlny včetně izolace tvarovek, na d21/25mm,povrchová úpr.AL,montáž+dodávka,lep.</t>
  </si>
  <si>
    <t>Izolace potrubí z min.vlny včetně izolace tvarovek, na d27/25mm,povrchová úpr.AL,montáž+dodávka,lep. p</t>
  </si>
  <si>
    <t>Izolace potrubí z min.vlny včetně izolace tvarovek, na d34/40mm,povrchová úpr.AL,montáž+dodávka,lep. p</t>
  </si>
  <si>
    <t>Izolace potrubí z min.vlny včetně izolace tvarovek, na d42/25mm,povrchová úpr.AL,montáž+dodávka,lep. p</t>
  </si>
  <si>
    <t>Potrubí PESDR11 dn40, vč. vodiče a folie</t>
  </si>
  <si>
    <t>722190401R00</t>
  </si>
  <si>
    <t>Vyvedení a upevnění výpustek DN 15</t>
  </si>
  <si>
    <t>Systémový prvek pro těsnění prostupu deskou, DN80, asfaltový pás, koordinovat se skladbou pdl.</t>
  </si>
  <si>
    <t>Kulový kohout s vypouštěním DN15</t>
  </si>
  <si>
    <t>Kulový kohout s vypouštěním DN25</t>
  </si>
  <si>
    <t>Kulový kohout DN15</t>
  </si>
  <si>
    <t>Kulový kohout DN25</t>
  </si>
  <si>
    <t>Kulový kohout DN32</t>
  </si>
  <si>
    <t>Zpětná klapka DN15</t>
  </si>
  <si>
    <t>Zpětná klapka DN25</t>
  </si>
  <si>
    <t>Termostatický směšovací ventil s nastavitelnou, teplotou DN15</t>
  </si>
  <si>
    <t>Termostatický směšovací ventil s nastavitelnou, teplotou DN20</t>
  </si>
  <si>
    <t>Termostatický směšovací ventil s nastavitelnou, teplotou DN25</t>
  </si>
  <si>
    <t>Kulový kohout se zpětnou klapkou DN15</t>
  </si>
  <si>
    <t>Kulový kohout se zpětnou klapkou DN20</t>
  </si>
  <si>
    <t>Kulový kohout se zpětnou klapkou DN25</t>
  </si>
  <si>
    <t>Filtr DN15</t>
  </si>
  <si>
    <t>Cirkulační čerpadlo UP20-15</t>
  </si>
  <si>
    <t>Pojistný ventil DN15</t>
  </si>
  <si>
    <t>Expanzní nádoba 5l, připojovací armatura</t>
  </si>
  <si>
    <t>Ohřívač vody 80L 2,2kW 230V</t>
  </si>
  <si>
    <t>-kabel 3x2,5mm- 10m + 2x jistič LTN-16B/1</t>
  </si>
  <si>
    <t>Ohřívač vody 120L 2,2kW 230V</t>
  </si>
  <si>
    <t>Rohový ventil DN15/20</t>
  </si>
  <si>
    <t>Sekání a zapravení drážky 70x150mm, cihla,beton</t>
  </si>
  <si>
    <t>722290234R00</t>
  </si>
  <si>
    <t>Proplach a dezinfekce vodovod.potrubí DN 80</t>
  </si>
  <si>
    <t>Napojení na stávající vodovod</t>
  </si>
  <si>
    <t>722290215R00</t>
  </si>
  <si>
    <t>Zkouška tlaku potrubí přírub.nebo hrdlového DN 100</t>
  </si>
  <si>
    <t>Přesun hmot pro vnitřní vodovod, výšky do 6 m</t>
  </si>
  <si>
    <t>Potrubí PESDR11 dn32, vč. vodiče a folie</t>
  </si>
  <si>
    <t>723150304R01</t>
  </si>
  <si>
    <t>Potrubí ocelové hladké černé svařované DN25</t>
  </si>
  <si>
    <t>723235113R00</t>
  </si>
  <si>
    <t>Kohout kulový, vnitřní - vnitřní závit IVAR.KK G51, DN 25 mm</t>
  </si>
  <si>
    <t>Napojení na stávající plynovod</t>
  </si>
  <si>
    <t>Mřížka 150x150mm</t>
  </si>
  <si>
    <t>998723101R00</t>
  </si>
  <si>
    <t>Přesun hmot pro vnitřní plynovod, výšky do 6 m</t>
  </si>
  <si>
    <t>U</t>
  </si>
  <si>
    <t>dětské závěsné keramické umyvadlo o šířce 500 mm s otvorem pro baterii, v hranatém provedení. Součástí je keramický kryt sifonu v. 340 mm, baterie umyvadlová stojánková páková pro předmíchanou vodu, sifon umyvadlový chrom,výpust uzaviratelná, rohový ventil DN15, pancéřová propojovací hadice 3/8" ,upevňovací prvky (předstěnový systém pro umyvadla)</t>
  </si>
  <si>
    <t>U1</t>
  </si>
  <si>
    <t>umyvadlo závěsné keramické o šířce 600 mm s otvorem pro baterii, v hranatém provedení. Součástí je keramický kryt sifonu v. 340 mm včetně montážní sady,baterie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t>
  </si>
  <si>
    <t>WC</t>
  </si>
  <si>
    <t>Závěsný klozet dětský 535x330 mm vodorovný odpad, Sedátko WC duraplastové, předstěnový systém pro WC 114cm hl. 80mm , upevňovací prvky, splach. systém předstěnový s nádržkou a ovládacím tlačítkem, rohový ventil DN15</t>
  </si>
  <si>
    <t>WC1</t>
  </si>
  <si>
    <t>závěsný keramický klozet s horizontálním odpadem,  včetně sedátka a víka Softclose, rozměry 530x360mm, Instalace s podomítkovým modulem do zdi nebo do sádrokartonové příčky. Včetně Slim sedátka. Odtok vodorovný. Instalace – 2 šrouby M6x70mm, sedátko z duroplastu. Kloub k sedátku nerez, předstěnový systém pro WC, upevňovací prvky, splach. systém předstěnový s nádržkou 6/3l a ovládacím tlačítkem, rohový ventil DN15</t>
  </si>
  <si>
    <t>S</t>
  </si>
  <si>
    <t>sprchová vanička 900x900mm s vpustí a zápachovou uzávěrkou, baterie sprchová pro předmíchanou vodu se sprchovou růžicí ,držák sprchy,sprchová hadice 1.5m</t>
  </si>
  <si>
    <t>VYL</t>
  </si>
  <si>
    <t>závěsná výlevka ze slinutého keramického střepu rozměru 435x510mm s plastovou mřížkou. Barva bílá. Včetně montážní sady, upevňovací prvky,předstěnová instalace, mříž, nástěnná nástěnná páková baterie s ramínkem 150mm, rozteč 150mm,chrom ramínka 225 mm</t>
  </si>
  <si>
    <t>Dvířka 150x150 mm</t>
  </si>
  <si>
    <t>Dvířka 300x300 mm</t>
  </si>
  <si>
    <t>998725104R00</t>
  </si>
  <si>
    <t>Přesun hmot pro zařizovací předměty, výšky do 6 m</t>
  </si>
  <si>
    <t>Systémové upevnění potrubí,  a zařizovacích předmětů</t>
  </si>
  <si>
    <t>998767101R00</t>
  </si>
  <si>
    <t>Přesun hmot pro zámečnické konstr., výšky do 6 m</t>
  </si>
  <si>
    <t>Kompaktní vzduchotechnická jednotka v horizontálním venkovním provedení. Jednotka, obsahuje:Ventilátor – sání, ventilátor – odvod, protiproudý rekuperační výměník, filtr kazetový –</t>
  </si>
  <si>
    <t>přívod – třída G4, filtr kazetový – odtah – třída F7, by-pass, elektrický předehřívač, elektrický ohřívač, zákryt sání – krátký, zákryt výstupu – krátký, obdélníkové hrdlo (2x), klapka – přívod, pružná manžeta (2x), eleiminátor kapek,</t>
  </si>
  <si>
    <t>Příslušenství jednotky (měření a regulace, regulační prvky):By-passová klapka, uzavírací klpaka –, sání, uzavírací klapka – odtah, vývod kondenzátu (nerez, vyhřívaný) vč. Termostatu, záslepky</t>
  </si>
  <si>
    <t>přepravních otvorů (4ks), regulace vč. Ethernet. Připojení, manostat filtru – přívod, manostat filtru – odtah, hlavní vypínač, dotykový barevný ovládací panel</t>
  </si>
  <si>
    <t>Základový rám 500mm vč. izolace pod jednotku</t>
  </si>
  <si>
    <t>Kulisový tlumič hluku 100x400x1000mm v provední s náběhem a výběhem</t>
  </si>
  <si>
    <t>Ruční regulační klapka 400x315</t>
  </si>
  <si>
    <t>Ruční regulační klapka 400x160</t>
  </si>
  <si>
    <t>Vířivý anemostat s nastavitelnými lamelami a čtvercovým panelem 500x500 - přívod</t>
  </si>
  <si>
    <t>Připojovací box s horizontálním připojením o 200 vč. regulační klapky - přívod</t>
  </si>
  <si>
    <t>Vířivý anemostat s nastavitelnými lamelami a čtvercovým panelem 400x400 - přívod</t>
  </si>
  <si>
    <t>Připojovací box s horizontálním připojením o 160 vč. regulační klapky - přívod</t>
  </si>
  <si>
    <t>Vířivý anemostat s nastavitelnými lamelami a čtvercovým panelem 310x310 - přívod</t>
  </si>
  <si>
    <t>Připojovací box s horizontálním připojením o 125 vč. regulační klapky - přívod</t>
  </si>
  <si>
    <t>Vyústka do kruhového potrubí dvouřadá 500x75</t>
  </si>
  <si>
    <t>Regulace vyústky do kruhového potrubí 500x75</t>
  </si>
  <si>
    <t>Vyústka do kruhového potrubí jednořadá 600x75</t>
  </si>
  <si>
    <t>Regulace vyústky do kruhového potrubí 600x75</t>
  </si>
  <si>
    <t>Odvodní plastový talířový ventil vč. připojovací zděře o 160</t>
  </si>
  <si>
    <t>Odvodní plastový talířový ventil vč. připojovací zděře o 125</t>
  </si>
  <si>
    <t>Odlučovač tuku horizontální 400x200</t>
  </si>
  <si>
    <t>Přívodní potrubí</t>
  </si>
  <si>
    <t>bm</t>
  </si>
  <si>
    <t>Čtyřhranné potrubí z pozink. Plechu vč. tvarovek do obv. 2260mm vč. 100% tvarovek</t>
  </si>
  <si>
    <t>Čtyřhranné potrubí z pozink. Plechu vč. tvarovek do obv. 1890mm vč. 90% tvarovek</t>
  </si>
  <si>
    <t>Čtyřhranné potrubí z pozink. Plechu vč. tvarovek do obv. 1500mm vč. 100% tvarovek</t>
  </si>
  <si>
    <t>Čtyřhranné potrubí z pozink. Plechu vč. tvarovek do obv. 1200mm vč. 20% tvarovek</t>
  </si>
  <si>
    <t>Čtyřhranné potrubí z pozink. Plechu vč. tvarovek do obv. 1050mm vč. 20% tvarovek</t>
  </si>
  <si>
    <t>Čtyřhranné potrubí z pozink. Plechu vč. tvarovek do obv. 850mm vč. 10% tvarovek</t>
  </si>
  <si>
    <t>Kruhové potrubí z pozink. Plechu vč. tvarovek o 315</t>
  </si>
  <si>
    <t>Kruhové potrubí z pozink. Plechu vč. tvarovek o 250</t>
  </si>
  <si>
    <t>Kruhové potrubí z pozink. Plechu vč. tvarovek o 200</t>
  </si>
  <si>
    <t>Kruhové potrubí z pozink. Plechu vč. tvarovek o 160</t>
  </si>
  <si>
    <t>Kruhové potrubí z pozink. Plechu vč. tvarovek o 125</t>
  </si>
  <si>
    <t>Koleno 90° o 315</t>
  </si>
  <si>
    <t>Koleno 90° o 200</t>
  </si>
  <si>
    <t>Odbočka jednostranná 90° 200/160</t>
  </si>
  <si>
    <t>přechod osový krátký 315/250 mm</t>
  </si>
  <si>
    <t>Ohebná hliniková hadice Semiflex o 200</t>
  </si>
  <si>
    <t>Ohebná hliniková hadice Semiflex o 160</t>
  </si>
  <si>
    <t>Ohebná hliniková hadice Semiflex o 125</t>
  </si>
  <si>
    <t>Pol__0040</t>
  </si>
  <si>
    <t>Tepelně akustická izolace tl. 60mm+oplechování (ve venkovním prostředí) vč. prořezu</t>
  </si>
  <si>
    <t>Pol__0041</t>
  </si>
  <si>
    <t>Odvodní potrubí</t>
  </si>
  <si>
    <t>Pol__0042</t>
  </si>
  <si>
    <t>Pol__0043</t>
  </si>
  <si>
    <t>Pol__0044</t>
  </si>
  <si>
    <t>Pol__0045</t>
  </si>
  <si>
    <t>Čtyřhranné potrubí z pozink. Plechu vč. tvarovek do obv. 1200mm vč. 50% tvarovek</t>
  </si>
  <si>
    <t>Pol__0046</t>
  </si>
  <si>
    <t>Čtyřhranné potrubí z pozink. Plechu vč. tvarovek do obv. 850mm vč. 30% tvarovek</t>
  </si>
  <si>
    <t>Pol__0047</t>
  </si>
  <si>
    <t>Pol__0048</t>
  </si>
  <si>
    <t>Pol__0049</t>
  </si>
  <si>
    <t>Pol__0050</t>
  </si>
  <si>
    <t>Pol__0051</t>
  </si>
  <si>
    <t>Pol__0052</t>
  </si>
  <si>
    <t>Pol__0053</t>
  </si>
  <si>
    <t>Koleno 90° o 160</t>
  </si>
  <si>
    <t>Pol__0054</t>
  </si>
  <si>
    <t>Koleno 45° o 160</t>
  </si>
  <si>
    <t>Pol__0055</t>
  </si>
  <si>
    <t>Pol__0056</t>
  </si>
  <si>
    <t>Odbočka jednostranná 90° 160/160</t>
  </si>
  <si>
    <t>Pol__0057</t>
  </si>
  <si>
    <t>Odbočka jednostranná 90° 160/125</t>
  </si>
  <si>
    <t>Pol__0058</t>
  </si>
  <si>
    <t>Pol__0059</t>
  </si>
  <si>
    <t>přechod osový krátký 200/160 mm</t>
  </si>
  <si>
    <t>Pol__0060</t>
  </si>
  <si>
    <t>přechod osový krátký 160/125 mm</t>
  </si>
  <si>
    <t>Pol__0061</t>
  </si>
  <si>
    <t>Pol__0062</t>
  </si>
  <si>
    <t>Pol__0063</t>
  </si>
  <si>
    <t>Pol__0064</t>
  </si>
  <si>
    <t>Montážní,spojovací, těsníci, pomocný materiál.</t>
  </si>
  <si>
    <t>Pol__0065</t>
  </si>
  <si>
    <t>Stavební výpomocné práce</t>
  </si>
  <si>
    <t>Pol__0066</t>
  </si>
  <si>
    <t>Kompletní montáž, včetně zprovoznění, zaregulování, protokolu o zaregulování. Předání díla včetně, veškeré průvodně technické dokumentace a dokumentace skutečného provedení.</t>
  </si>
  <si>
    <t>Pol__0067</t>
  </si>
  <si>
    <t>Venkovní multisplitová kondenzační jednotka, Qch/Qt= 10,2/10,5 kW, příkon 2,28kW, hl. akustického, tlaku 55 dB(A), hmotnost 62 kg, ŠxHxV = 950x330x796mm, celková délka vedení max 80m, max. převýšení</t>
  </si>
  <si>
    <t>15m, chladivo R32, doporučené jištění 25A, zdroj napětí 220-240V/1f/50H</t>
  </si>
  <si>
    <t>Pol__0068</t>
  </si>
  <si>
    <t>Stojanová konzole</t>
  </si>
  <si>
    <t>Pol__0069</t>
  </si>
  <si>
    <t>Vnitřní nástěnná jednotka, Qch/Qt=5,0/5,8kW, hladina akustického tlaku 36 dB(A)</t>
  </si>
  <si>
    <t>Pol__0070</t>
  </si>
  <si>
    <t>Nástěnný ovladač</t>
  </si>
  <si>
    <t>Pol__0071</t>
  </si>
  <si>
    <t>Komunikační kabeláž mezi vnitřní a venkovní jednotkou 4x1.5mm2</t>
  </si>
  <si>
    <t>Pol__0072</t>
  </si>
  <si>
    <t>Tepelně izolovaná dvoutrubka chladiva kapalina/pára 10/6mm. Tepelná izolace s parozábranou. Tepelná, izolace odolná UV záření.</t>
  </si>
  <si>
    <t>Pol__0073</t>
  </si>
  <si>
    <t>Montážní,spojovací, těsnící, pomocný materiál.</t>
  </si>
  <si>
    <t>Pol__0074</t>
  </si>
  <si>
    <t>Stavební výpomocné práce - prostupy</t>
  </si>
  <si>
    <t>Pol__0075</t>
  </si>
  <si>
    <t>Kompletní montáž, včetně zprovoznění, prokabelování s ovladačem zaregulování, protokolu o, zaregulování. Předání díla včetně veškeré průvodně technické dokumentace a dokumentace skutečného</t>
  </si>
  <si>
    <t>provedení.</t>
  </si>
  <si>
    <t>Pol__0076</t>
  </si>
  <si>
    <t>Doprava, přesuny materiálu, lešení</t>
  </si>
  <si>
    <t>Pol__0077</t>
  </si>
  <si>
    <t>Zařízení staveniště (1%)</t>
  </si>
  <si>
    <t>121101101R00</t>
  </si>
  <si>
    <t>22,0*20,0*0,1</t>
  </si>
  <si>
    <t>122201102R00</t>
  </si>
  <si>
    <t>Odkopávky a  prokopávky nezapažené v hornině 3  přes 100 do 1 000 m3</t>
  </si>
  <si>
    <t>s přehozením výkopku na vzdálenost do 3 m nebo s naložením na dopravní prostředek,</t>
  </si>
  <si>
    <t>pod objektem : 14,6*15,0*1,6</t>
  </si>
  <si>
    <t>odkop vnitřní zákl pasů - dosyp : 0,5*0,2*(13,25+14,25+13,25+14,25)+0,5*0,3*(12,95+13,95+12,95+13,95)/2</t>
  </si>
  <si>
    <t>odkop vnější zákl pasů - dosyp : 0,5*0,4*6,9+1,4*0,4*15,0+1,4*1,0*15,0/2</t>
  </si>
  <si>
    <t>odkop vnější zákl pasů - dosyp : 1,75*0,4*(1,2+1,9)+1,75*0,8*(1,2+1,9)/2</t>
  </si>
  <si>
    <t>odkop vnější zákl pasů - dosyp : 1,2*0,9*8,0+1,3*0,8*8,0/2</t>
  </si>
  <si>
    <t>odkop vnější zákl pasů - dosyp : 0,55*0,4*15,6+0,55*0,3*15,6/2</t>
  </si>
  <si>
    <t>břeh východ : 1,2*0,8*(4,3+7,78)/2</t>
  </si>
  <si>
    <t>odkop terén jih : 0,8*2,59*8,4+0,8*3,9*2,5/2+0,8*2,6*2,5/2</t>
  </si>
  <si>
    <t>francouzký dvorek : 1,6*15,3*1,2</t>
  </si>
  <si>
    <t>patky (pro dosyp) : 0,5*0,15*(0,9+0,9+0,9+0,9)*10+0,5*0,15*(1,5+1,5+1,5+1,5)*5+0,5*0,15*(1,1+1,1+1,1+1,1)</t>
  </si>
  <si>
    <t>0,5*0,3*(1,25+1,25+1,25+1,25)*10/2+0,5*0,3*(1,85+1,85+1,85+1,85)*5/2+0,5*0,3*(1,45+1,45+1,45+1,45)/2</t>
  </si>
  <si>
    <t>122201109R00</t>
  </si>
  <si>
    <t>Odkopávky a  prokopávky nezapažené v hornině 3  příplatek k cenám za lepivost horniny</t>
  </si>
  <si>
    <t>Odkaz na mn. položky pořadí 2 : 473,39320*0,5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</si>
  <si>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</si>
  <si>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</si>
  <si>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</si>
  <si>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0,6*(15,46+15,46+13,26+10,9)*0,7+0,45*2,3*0,45</t>
  </si>
  <si>
    <t>132201119R00</t>
  </si>
  <si>
    <t xml:space="preserve">Hloubení rýh šířky do 60 cm příplatek za lepivost, v hornině 3,  </t>
  </si>
  <si>
    <t>Odkaz na mn. položky pořadí 4 : 23,59936*0,5</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</si>
  <si>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</si>
  <si>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</si>
  <si>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</si>
  <si>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0,9*0,9*1,2*10+1,5*1,5*1,2*4+1,1*0,9*1,2</t>
  </si>
  <si>
    <t>133201109R00</t>
  </si>
  <si>
    <t>Hloubení šachet v hornině 3  příplatek za lepivost horniny</t>
  </si>
  <si>
    <t>Odkaz na mn. položky pořadí 6 : 21,70800*0,5</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</si>
  <si>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</si>
  <si>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</si>
  <si>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</si>
  <si>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2 : 473,39325*0,08</t>
  </si>
  <si>
    <t>Odkaz na mn. položky pořadí 4 : 23,59935</t>
  </si>
  <si>
    <t>Odkaz na mn. položky pořadí 6 : 21,70800</t>
  </si>
  <si>
    <t>Odkaz na mn. položky pořadí 2 : 473,39320</t>
  </si>
  <si>
    <t>Odkaz na mn. položky pořadí 12 : 98,79500*-1</t>
  </si>
  <si>
    <t>Odkaz na mn. položky pořadí 9 : 419,90555*5</t>
  </si>
  <si>
    <t>175101201R00</t>
  </si>
  <si>
    <t>Obsyp objektů bez prohození sypaniny</t>
  </si>
  <si>
    <t>sypaninou z vhodných hornin tř. 1 - 4 nebo materiálem, uloženým ve vzdálenosti do 30 m od vnějšího kraje objektu, pro jakoukoliv míru zhutnění,</t>
  </si>
  <si>
    <t>patky : 0,5*0,35*(0,9+0,9+0,9+0,9)*10+0,5*0,6*(1,5+1,5+1,5+1,5)*5+0,5*0,35*(1,1+1,1+1,1+1,1)</t>
  </si>
  <si>
    <t>patky : 0,5*0,3*(1,25+1,25+1,25+1,25)*10/2+0,5*0,3*(1,85+1,85+1,85+1,85)*5/2+0,5*0,3*(1,45+1,45+1,45+1,45)/2</t>
  </si>
  <si>
    <t>odkop vnější zákl pasů - dosyp : 0,5*0,4*6,9+1,4*0,4*15,0+1,4*1,0*15,0/2-1,4*0,2*15,0</t>
  </si>
  <si>
    <t>odkop vnější zákl pasů - dosyp : 1,75*0,4*(1,2+1,9)+1,75*0,8*(1,2+1,9)/2-1,75*0,2*(1,2+1,9)</t>
  </si>
  <si>
    <t>francouzký dvorek : 1,6*1,2*15,3</t>
  </si>
  <si>
    <t>13,4*14,4</t>
  </si>
  <si>
    <t>273321321R00</t>
  </si>
  <si>
    <t>Beton základových desek železový třídy C 20/25</t>
  </si>
  <si>
    <t>801-1</t>
  </si>
  <si>
    <t>bez dodávky a uložení výztuže</t>
  </si>
  <si>
    <t>1,0*(14,88+0,795)*0,16</t>
  </si>
  <si>
    <t>273361921R00</t>
  </si>
  <si>
    <t>Výztuž základových desek ze svařovaných sítí</t>
  </si>
  <si>
    <t>Důležitá</t>
  </si>
  <si>
    <t>včetně distančních prvků</t>
  </si>
  <si>
    <t>2,508*0,09</t>
  </si>
  <si>
    <t>274272110RT3</t>
  </si>
  <si>
    <t>Zdivo základové z bednicích tvárnic tloušťky 150 mm, výplň betonem C 16/20</t>
  </si>
  <si>
    <t>s výplní betonem, bez výztuže,</t>
  </si>
  <si>
    <t>0,8*1,6</t>
  </si>
  <si>
    <t>274272120RT3</t>
  </si>
  <si>
    <t>Zdivo základové z bednicích tvárnic tloušťky 200 mm, výplň betonem C 16/20</t>
  </si>
  <si>
    <t>obezdívka sever+západ : 1,75*1,0+1,275*15,5</t>
  </si>
  <si>
    <t>274313611R00</t>
  </si>
  <si>
    <t>Beton základových pasů prostý třídy C 16/20</t>
  </si>
  <si>
    <t>Včetně dodávky a uložení betonu a kamene.</t>
  </si>
  <si>
    <t>274321411R00</t>
  </si>
  <si>
    <t>Beton základových pasů železový třídy C 25/30</t>
  </si>
  <si>
    <t>včetně dodávky a uložení betonu, bez výztuže</t>
  </si>
  <si>
    <t>0,3*(15,0+2,985+0,6+0,6+0,6+0,6+0,3)*0,8+0,3*(2,41+2,065+2,065+1,76)*0,6</t>
  </si>
  <si>
    <t>0,3*(2,095*2+2,4*3+1,76+2,065*2)*0,6+0,3*(0,6*4+0,6+0,3+0,6*2+3,59)*0,8</t>
  </si>
  <si>
    <t>0,3*(2,405+0,97)*0,9</t>
  </si>
  <si>
    <t>274351215R00</t>
  </si>
  <si>
    <t>Bednění stěn základových pasů zřízení</t>
  </si>
  <si>
    <t>svislé nebo šikmé (odkloněné), půdorysně přímé nebo zalomené, stěn základových pasů ve volných nebo zapažených jámách, rýhách, šachtách, včetně případných vzpěr,</t>
  </si>
  <si>
    <t>(0,8*15,0+0,8*2,985+0,6*2,41+0,8*0,6+0,6*2,065+0,8*0,6+0,6*2,065+0,8*0,6+0,6*1,76+0,8*(0,6+0,3))*2</t>
  </si>
  <si>
    <t>(0,6*2,095*2+0,8*0,6*4+0,6*2,4*3+0,8*(0,6+0,3)+0,6*1,76+0,8*0,6*2+0,6*2,065*2+0,8*3,59)*2</t>
  </si>
  <si>
    <t>(0,9*(2,405+0,97))*2</t>
  </si>
  <si>
    <t>0,2*0,3*24+0,1*0,3*2</t>
  </si>
  <si>
    <t>274351216R00</t>
  </si>
  <si>
    <t>Bednění stěn základových pasů odstranění</t>
  </si>
  <si>
    <t>Včetně očištění, vytřídění a uložení bednicího materiálu.</t>
  </si>
  <si>
    <t>274354023R00</t>
  </si>
  <si>
    <t>Bednění stěn základových pasů Bednění prostupu základy průřezu do 0,02 m2, délky prostupu do 1,0 m</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</si>
  <si>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</si>
  <si>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274354033R00</t>
  </si>
  <si>
    <t>Bednění stěn základových pasů Bednění prostupu základy průřezu do 0,05 m2, délky prostupu do 1,0 m</t>
  </si>
  <si>
    <t>274354043R00</t>
  </si>
  <si>
    <t>Bednění stěn základových pasů Bednění prostupu základy průřezu do 0,1 m2, délky prostupu do 1,0 m</t>
  </si>
  <si>
    <t>274361821R00</t>
  </si>
  <si>
    <t xml:space="preserve">Výztuž základových pasů z betonářské oceli výztuž, z oceli 10505,  ,  </t>
  </si>
  <si>
    <t>12,42165*0,09</t>
  </si>
  <si>
    <t>275313611R00</t>
  </si>
  <si>
    <t>Beton základových patek prostý třídy C 16/20</t>
  </si>
  <si>
    <t>0,9*0,9*0,7*10+1,5*1,5*0,7*5+0,9*1,1*0,7</t>
  </si>
  <si>
    <t>275321411R00</t>
  </si>
  <si>
    <t>Beton základových patek železový třídy C 25/30</t>
  </si>
  <si>
    <t>0,6*0,6*0,7*16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</si>
  <si>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</si>
  <si>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</si>
  <si>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</si>
  <si>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0,5*(0,6+0,6+0,6+0,6)*16</t>
  </si>
  <si>
    <t>275351216R00</t>
  </si>
  <si>
    <t>Bednění stěn základových patek odstranění</t>
  </si>
  <si>
    <t>Včetně očištění, vytřídění a uložení bednícího materiálu.</t>
  </si>
  <si>
    <t>275361821R00</t>
  </si>
  <si>
    <t xml:space="preserve">Výztuž základových patek z betonářské oceli z prutové oceli, 10505,  ,  ,  </t>
  </si>
  <si>
    <t>4,032*0,1</t>
  </si>
  <si>
    <t>279361821R00</t>
  </si>
  <si>
    <t>Výztuž základových zdí z betonářské oceli 10 505(R)</t>
  </si>
  <si>
    <t>ZB 20cm - 8 kg/m2 : (1,75*1,0+1,275*15,5)*0,008</t>
  </si>
  <si>
    <t>ZB 15cm - 6 kg/m2 : (0,8*1,6)*0,006</t>
  </si>
  <si>
    <t>388996111R00</t>
  </si>
  <si>
    <t>Trubky tělesa trubkového kabelovodu chránička kabelu z HDPE, do DN 63 mm, v otevřeném výkopu</t>
  </si>
  <si>
    <t>828-1</t>
  </si>
  <si>
    <t>Včetně spojovacího materiálu.</t>
  </si>
  <si>
    <t>388996201R00</t>
  </si>
  <si>
    <t>Trubky tělesa trubkového kabelovodu chránička kabelu z HDPE, DN do 200 mm, v otevřeném výkopu</t>
  </si>
  <si>
    <t>311321825P</t>
  </si>
  <si>
    <t>Příplatek za pohledový zákl. beton</t>
  </si>
  <si>
    <t>Včetně pomocného lešení o výšce podlahy do 1900 mm a pro zatížení 1,5 kPa.</t>
  </si>
  <si>
    <t>0,3*(0,5+0,6*5+0,3*3)*0,3</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</si>
  <si>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</si>
  <si>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</si>
  <si>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</si>
  <si>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767995105R00</t>
  </si>
  <si>
    <t>Výroba a montáž atypických kovovových doplňků staveb hmotnosti přes 50 do 100 kg</t>
  </si>
  <si>
    <t>800-767</t>
  </si>
  <si>
    <t>POL1_1</t>
  </si>
  <si>
    <t xml:space="preserve">Výroba ocelové konstrukce na dílně : </t>
  </si>
  <si>
    <t xml:space="preserve">v tonáži započteno zesílení jako příprava pro dodatečnou montáž 2.NP : </t>
  </si>
  <si>
    <t>8x kontejner 8975 x 2975 mm : 5*3120</t>
  </si>
  <si>
    <t>8x kontejner 5975 x 2975 mm : 5*1974</t>
  </si>
  <si>
    <t>výměny pro okna/dveře : 825</t>
  </si>
  <si>
    <t>337173110</t>
  </si>
  <si>
    <t>Montáž ocelových kcí skeletů 1 až 2 podlažních budov</t>
  </si>
  <si>
    <t>URS</t>
  </si>
  <si>
    <t>ÚRS 23 01</t>
  </si>
  <si>
    <t xml:space="preserve">montáž modulů na betonovou desku : </t>
  </si>
  <si>
    <t>8x kontejner 8975 x 2975 mm : 5*3120/1000</t>
  </si>
  <si>
    <t>8x kontejner 5975 x 2975 mm : 5*1974/1000</t>
  </si>
  <si>
    <t>výměny pro okna/dveře : 825/1000</t>
  </si>
  <si>
    <t>337175102</t>
  </si>
  <si>
    <t>Materiál - profily dle výpisu prvků vč. základního nátěru</t>
  </si>
  <si>
    <t>Odkaz na mn. položky pořadí 37 : 26295,00000</t>
  </si>
  <si>
    <t>337175103</t>
  </si>
  <si>
    <t>Doprava zhotovených rámů na stavbu - nadrozměrný náklad</t>
  </si>
  <si>
    <t>342171111</t>
  </si>
  <si>
    <t>Montáž opláštění stěn ocelových kcí z tvarovaných ocelových plechů šroubovaných budov v do 6 m</t>
  </si>
  <si>
    <t>plech podlaha : 218</t>
  </si>
  <si>
    <t>strop : 218</t>
  </si>
  <si>
    <t>953961114</t>
  </si>
  <si>
    <t>Kotvy chemickým tmelem M 16 hl 125 mm do betonu, ŽB nebo kamene s vyvrtáním otvoru</t>
  </si>
  <si>
    <t>kotvení do desky : 69</t>
  </si>
  <si>
    <t>953965132</t>
  </si>
  <si>
    <t>Kotevní šroub pro chemické kotvy M 16 dl 260 mm</t>
  </si>
  <si>
    <t>15484311</t>
  </si>
  <si>
    <t>profil ocelový trapézový 40/160; tl. 0,75 mm; výška vlny 38,0 mm; pozinkováno, polakováno org.barvami RAL; délka 2 - 12 m; prosvětlovací provedení, antikondenzační provedení, délka pod 2m, skružování do táhlých oblouků</t>
  </si>
  <si>
    <t>Přepočtené koeficientem množství 1,05 : 218*1,05</t>
  </si>
  <si>
    <t>15485144</t>
  </si>
  <si>
    <t>Plech trapézový 8/97/1164 tl 0,7mm</t>
  </si>
  <si>
    <t>998014211</t>
  </si>
  <si>
    <t>Přesun hmot pro budovy jednopodlažní z kovových dílců</t>
  </si>
  <si>
    <t>013002001</t>
  </si>
  <si>
    <t>Projektové práce - montážní dokumentace</t>
  </si>
  <si>
    <t>…</t>
  </si>
  <si>
    <t>OPN</t>
  </si>
  <si>
    <t>POL13_-1</t>
  </si>
  <si>
    <t>013002002</t>
  </si>
  <si>
    <t>Projektové práce - statické posouzení</t>
  </si>
  <si>
    <t>274261115R00</t>
  </si>
  <si>
    <t>Osazování bloků základových pasů objemu přes 0,1 do 0,2 m3</t>
  </si>
  <si>
    <t>z betonu prostého nebo železového na maltu MC-25</t>
  </si>
  <si>
    <t>Bez dodávky bloků, která se oceňuje ve specifikaci.</t>
  </si>
  <si>
    <t>593845O</t>
  </si>
  <si>
    <t>Stěna opěrná úhlová přímá, beton. 1000/1500 mm</t>
  </si>
  <si>
    <t>998011031R00</t>
  </si>
  <si>
    <t>Přesun hmot pro budovy s nosnou konstrukcí z bloků výšky do 6 m</t>
  </si>
  <si>
    <t>Přesun hmot pro budovy občanské výstavby (JKSO 801), budovy pro bydlení (JKSO 803) budovy pro výrobu a služby (JKSO 812), s nosnou svislou konstrukcí z bloků</t>
  </si>
  <si>
    <t>342111322RT1</t>
  </si>
  <si>
    <t>Stěny a příčky Příčky sádrovláknité s ocelovou jednoduchou konstrukcí tloušťky 100 mm, 1x opláštěné, deskami tl.12,5 mm, s minerální izolací tl. 60 mm, o objemové hmotnosti 35 kg/m3</t>
  </si>
  <si>
    <t>Požární odolnost EI 30 DP1. Zvuková izolace 52 dB.</t>
  </si>
  <si>
    <t>P-S3 : 3,3*(5,6+2,66+1,4+3,0+2,64*2+2,56)-1,02*1,88-2,0*0,8*4-2,0*0,7*2-1,12*1,55</t>
  </si>
  <si>
    <t>1,0*2,4</t>
  </si>
  <si>
    <t>347111414Riz</t>
  </si>
  <si>
    <t xml:space="preserve">Stěny a příčky Předstěny opláštěné sádrovláknitými deskami s nosnou ocelovou konstrukcí tloušťky 112,5 mm, 1x opláštěné, deskami tl. 12,5 mm, s minerální izolací tl. 50 mm, o objemové hmotnosti 30 kg/m3,  </t>
  </si>
  <si>
    <t>P-S2 : 3,1*(5,66+3,66+3,66+0,26+0,26+4,79+4,79+0,26+0,26+0,50+0,50+0,26+0,50+0,50+0,26+0,50+0,50+0,26+0,50+0,50+0,26)</t>
  </si>
  <si>
    <t>342262411RT3</t>
  </si>
  <si>
    <t>Příčky z desek sádrokartonových instalační příčky, dvojitá ocelová konstrukce CW 50, 2x opláštění tloušťka příčky od 220 mm, desky impregnované, tloušťky 12,5 mm, tloušťka izolace 50 mm</t>
  </si>
  <si>
    <t>zřízení nosné konstrukce příčky, vložení tepelné izolace tl. do 5 cm, montáž desek, tmelení spár Q2 a úprava rohů. Včetně dodávek materiálu.</t>
  </si>
  <si>
    <t>P-S4 : 3,1*(5,60+1,65+1,28)-2,0*1,0</t>
  </si>
  <si>
    <t>1,0*3,85</t>
  </si>
  <si>
    <t>342263310R00</t>
  </si>
  <si>
    <t>Úpravy, doplňkové práce a příplatky pro sádrokartonové a sádrovláknité příčky úpravy příček pro osazení zařizovacích předmět  úprava pro osazení umývadla</t>
  </si>
  <si>
    <t>342263320R00</t>
  </si>
  <si>
    <t>Úpravy, doplňkové práce a příplatky pro sádrokartonové a sádrovláknité příčky úpravy příček pro osazení zařizovacích předmět  úprava pro osazení WC</t>
  </si>
  <si>
    <t>RTS 14/ I</t>
  </si>
  <si>
    <t>342090111R00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</si>
  <si>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50 mm, 1 x opláštěné</t>
  </si>
  <si>
    <t>342090121R00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</si>
  <si>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75 mm, 1 x opláštěné</t>
  </si>
  <si>
    <t>342263990RD1</t>
  </si>
  <si>
    <t>Úpravy, doplňkové práce a příplatky pro sádrokartonové a sádrovláknité příčky příplatek za desku tloušťky 12,5 mm, se zvýšenou pevností, z jedné strany příčky</t>
  </si>
  <si>
    <t>Odkaz na mn. položky pořadí 54 : 28,29300</t>
  </si>
  <si>
    <t>342263990RW1</t>
  </si>
  <si>
    <t>Úpravy, doplňkové práce a příplatky pro sádrokartonové a sádrovláknité příčky příplatek za desku tloušťky 12,5 mm, protipožární impregnovanou, z jedné strany příčky</t>
  </si>
  <si>
    <t>m.č. 03 : 3,0*(5,56+2,605)*2-2,0*0,8*2</t>
  </si>
  <si>
    <t>m.č. 06 : 3,0*(4,01+2,56)*2-2,0*(0,9+0,8)</t>
  </si>
  <si>
    <t>m.č. 09 : 3,0*(1,4+1,28)*2-2,0*0,7</t>
  </si>
  <si>
    <t>m.č. 10 : 3,0*(1,4+1,65)*2-2,0*0,7</t>
  </si>
  <si>
    <t>342263996R00</t>
  </si>
  <si>
    <t>Úpravy, doplňkové práce a příplatky pro sádrokartonové a sádrovláknité příčky příplatky za izolaci tl. nad 80 do 100 mm</t>
  </si>
  <si>
    <t>Odkaz na mn. položky pořadí 52 : 57,19640</t>
  </si>
  <si>
    <t>Odkaz na mn. položky pořadí 53 : 88,78400</t>
  </si>
  <si>
    <t>713134211RK3</t>
  </si>
  <si>
    <t>Montáž tepelné izolace stropů parotěsná zábrana na stěny s přelepením spojů, včetně dodávky fólie</t>
  </si>
  <si>
    <t>800-713</t>
  </si>
  <si>
    <t>Primární skladba P-S1 : 3,5*(14,655+13,655)*2-2,55*14,56-1,32*1,47-2,55*1,47-2,55*1,64-1,3*1,47*3-2,55*1,0-2,55*3,04-1,3*1,47</t>
  </si>
  <si>
    <t>763612231RT5</t>
  </si>
  <si>
    <t>Montáž obložení stěn, z desek tl. 22 mm, na sraz, šroubováním, včetně dodávky desky dřevoštěpkové</t>
  </si>
  <si>
    <t>800-763</t>
  </si>
  <si>
    <t>vč. dodávky a montáže spojovacího materiálu</t>
  </si>
  <si>
    <t>výztuhy peo skříňky : 10</t>
  </si>
  <si>
    <t>347111414PS1</t>
  </si>
  <si>
    <t>Předstěna SDVK ocel.kce,oplášť tl.12,5mm, s minerální izolací tl.100 mm, 2x OK rastr CW/UV 100</t>
  </si>
  <si>
    <t>Kalkul</t>
  </si>
  <si>
    <t>Primární skladba P-S1 : 4,0*(14,655+13,655)*2-2,55*14,56-1,32*1,47-2,55*1,47-2,55*1,64-1,3*1,47*3-2,55*1,0-2,55*3,04-1,3*1,47</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</si>
  <si>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</si>
  <si>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</si>
  <si>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</si>
  <si>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Po1 : 9,88+14,66+8,95+0,9+3,33+6,46</t>
  </si>
  <si>
    <t>416022123R00</t>
  </si>
  <si>
    <t>Podhledy na kovové konstrukci opláštěné deskami sádrokartonovými dvouúrovňový křížový rošt z profilů CD zavěšený 1x deska, tloušťky 12,5 mm, impregnovaná,  , bez izolace</t>
  </si>
  <si>
    <t>Po2 : 13,83+10,47+1,87+2,41</t>
  </si>
  <si>
    <t>342264102R00</t>
  </si>
  <si>
    <t xml:space="preserve">Doplňkové práce osazení revizních dvířek do sádrokartonového podhledu, do 0,50 m2,  ,  </t>
  </si>
  <si>
    <t>s vyřezáním otvoru, osazením rámu s dvířky, prošroubováním a úpravou parotěsné zábrany,</t>
  </si>
  <si>
    <t>416093121R00</t>
  </si>
  <si>
    <t>Doplňkové práce čelo podhledu SDK výšky od 200 do 500 mm, z desek standard, tloušťky 12,5 mm</t>
  </si>
  <si>
    <t>bez dodávky izolace</t>
  </si>
  <si>
    <t>0,3*14,5</t>
  </si>
  <si>
    <t>416091071RT1</t>
  </si>
  <si>
    <t>Příplatky k podhledům sádrokartonovým za opláštění střešního okna včetně dodávky materiálu</t>
  </si>
  <si>
    <t>Pozn.9 - světlík : 3</t>
  </si>
  <si>
    <t>416091081R00</t>
  </si>
  <si>
    <t>Příplatky k podhledům sádrokartonovým příplatek k podhledu sádrokartonovému za plochu do 2 m2</t>
  </si>
  <si>
    <t>0,9+1,87</t>
  </si>
  <si>
    <t>416091082R00</t>
  </si>
  <si>
    <t>Příplatky k podhledům sádrokartonovým příplatek k podhledu sádrokartonovému za plochu přes 2 do 5 m2</t>
  </si>
  <si>
    <t>3,33+2,41</t>
  </si>
  <si>
    <t>416091083R00</t>
  </si>
  <si>
    <t>Příplatky k podhledům sádrokartonovým příplatek k podhledu sádrokartonovému za plochu přes 5 do 10 m2</t>
  </si>
  <si>
    <t>9,88+8,95+6,46</t>
  </si>
  <si>
    <t>342265193R00</t>
  </si>
  <si>
    <t>Příplatky k úpravě podkroví sádrokartonem za otvor v podhledu podkroví pl. 1,00 m2</t>
  </si>
  <si>
    <t>974054722R00</t>
  </si>
  <si>
    <t>Dodatečné vyřezání otvoru v podhledu ze sádrokartonových desek, nad 0,25 m2 do 0,5 m2</t>
  </si>
  <si>
    <t>416072122CW</t>
  </si>
  <si>
    <t>Podhled akustický,ocel.kříž.rošt, tl. 25 mm, montáž na vruty bez viditelných profilů</t>
  </si>
  <si>
    <t>Po3 : 114,54</t>
  </si>
  <si>
    <t>763131762T00</t>
  </si>
  <si>
    <t>Příplatek k cenám za plochu do 3 m2 jednotlivě, za prostorové zakřivení podhledu</t>
  </si>
  <si>
    <t>URS 23/I</t>
  </si>
  <si>
    <t>Pozn.9 - světlík : 0,67*3,14*1,3*3</t>
  </si>
  <si>
    <t>553476598R</t>
  </si>
  <si>
    <t>Dvířka revizní použití: sádrokarton; funkce: klasické; šířka = 600 mm; výška = 600 mm; materiál: hliník; počet křídel: 1</t>
  </si>
  <si>
    <t>631416211R00</t>
  </si>
  <si>
    <t>Mazanina betonová ze suché směsi tloušťky přes 50 do 80 mm pevnost v tlaku 25 MPa</t>
  </si>
  <si>
    <t>218,0*0,05</t>
  </si>
  <si>
    <t>713121111RT1</t>
  </si>
  <si>
    <t>Montáž tepelné izolace podlah  jednovrstvá, bez dodávky materiálu</t>
  </si>
  <si>
    <t>713121121RT1</t>
  </si>
  <si>
    <t>Montáž tepelné izolace podlah  dvouvrstvá, bez dodávky materiálu</t>
  </si>
  <si>
    <t>Nařezání izolace na potřebný rozměr a položení na podklad ve dvou vrstvách bez dodávky izolace.</t>
  </si>
  <si>
    <t>28375704R</t>
  </si>
  <si>
    <t>Výrobek izolační pro budovy z pěnového polystyrenu (EPS) tvar: deska; OH = 20 kg/m3; lambda = 0,037 W/(m.K); pevnost v tlaku CS 100 kPa; RtF: E</t>
  </si>
  <si>
    <t>+2% : 218,0*(0,06+0,06+0,02)*1,02</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</si>
  <si>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</si>
  <si>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</si>
  <si>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</si>
  <si>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</si>
  <si>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</si>
  <si>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</si>
  <si>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14,52*2,55+2,55*1,0+1,3*1,47*4+2,55*1,64+2,55*1,47+1,32*1,47+2,55*2,04</t>
  </si>
  <si>
    <t>622318650RT2</t>
  </si>
  <si>
    <t>Povrchová úprava ostění zateplovacího systému dřevostaveb, kontaktní nátěr a silikonsilikátová omítka se samočisticím efektem</t>
  </si>
  <si>
    <t>okenní a rohové lišty, výztužná stěrka. Povrchová úprava dle popisu položky.</t>
  </si>
  <si>
    <t>Položka obsahuje: okenní a rohové lišty, výztužnou stěrku, kontaktní nátěr a povrchovou úpravu omítkou.</t>
  </si>
  <si>
    <t>0,2*(2,45+0,8+2,45)+0,2*(1,3+1,47+1,3)*4+0,2*(2,55+3,04+2,55)+0,2*(1,32+1,47+1,32)+0,2*(2,55+1,47+2,55)+0,2*(2,55+1,64+2,55)</t>
  </si>
  <si>
    <t>713131130R00</t>
  </si>
  <si>
    <t>Montáž tepelné izolace stěn vložením do nosné rámové konstrukce</t>
  </si>
  <si>
    <t>Včetně pomocného lešení o výšce podlahy do 1900 mm a pro zatížení do 1,5 kPa.</t>
  </si>
  <si>
    <t>Odkaz na mn. položky pořadí 88 : 150,06823</t>
  </si>
  <si>
    <t>713135112RS1</t>
  </si>
  <si>
    <t>Montáž tepelné izolace stěn Montáž difúzní fólie do stěn (dřevostaveb) s přelepením spojů, včetně dodávky fólie a spojovací pásky</t>
  </si>
  <si>
    <t>763612231RV5</t>
  </si>
  <si>
    <t>Montáž obložení stěn, z desek tl. 22 mm, na sraz, šroubováním, včetně dodávky desky cementotřískové</t>
  </si>
  <si>
    <t>S-S6 : 0,2*15,255+0,2*3,0</t>
  </si>
  <si>
    <t>347211111C</t>
  </si>
  <si>
    <t>Fasádní předstěna  tl. 95 mm, 1x CW+UW 75 (100) , 2x opláštěná cementovláknitou deskou tl. 8 mm, kotvená vruty</t>
  </si>
  <si>
    <t>Požární odolnost EI 30.</t>
  </si>
  <si>
    <t xml:space="preserve">Sekundární skladba S-S1 : </t>
  </si>
  <si>
    <t>obvod fasáda západ + sever : 8,2*3,65+7,1*3,0+7,1*0,55/2+3,8*11,1+2,9*3,1-1,32*1,47-2,55*1,47-2,55*1,64-1,3*1,47*3-2,55*1,0</t>
  </si>
  <si>
    <t>obvod fasáda východ + jih : 15,225*4,185-2,55*14,56+4,185*8,4+3,0*3,9+0,3*0,6/2-2,55*3,04-1,3*1,47</t>
  </si>
  <si>
    <t>622311519R25</t>
  </si>
  <si>
    <t>Zateplení soklu extrudovaným polystyrénem, tloušťky 25 mm, kontaktní nátěr a  omítka, soklová omítka stěrková probarvená ve hmotě</t>
  </si>
  <si>
    <t>Součinitel tepelné vodivosti izolantu je 0,036 W/mK.</t>
  </si>
  <si>
    <t>622300036KZS</t>
  </si>
  <si>
    <t>KZS s polystyrenem, plocha mezi otvory, budovy výšky do 6 m, desky fasádní polystyren EPS-F tl. 100 mm</t>
  </si>
  <si>
    <t>Osazení soklové lišty. Nalepení tepelně izolačních fasádních desek. Zajištění terčovými hmoždinkami. Vyztužení rohů lištami. Nanesení lepicí stěrky na zabroušený podklad, vlepení výztužné sklolaminátové síťoviny, zatření stěrky. Penetrační nátěr, povrchová úprava omítkou. Včetně montáže, demontáže a jednoměsíčního nájmu lešení.</t>
  </si>
  <si>
    <t>Sekundární skladba S-S5 : 2,6*0,45*4</t>
  </si>
  <si>
    <t>63151402R</t>
  </si>
  <si>
    <t>Výrobek izolační pro budovy z minerální vlny (MW) tvar: deska; tloušťka d = 60,0 mm; OH = 40 kg/m3; lambda = 0,035 W/(m.K); RtF: A1</t>
  </si>
  <si>
    <t xml:space="preserve">+2% : </t>
  </si>
  <si>
    <t>Odkaz na mn. položky pořadí 85 : 150,06823*1,02</t>
  </si>
  <si>
    <t>631313611RM1</t>
  </si>
  <si>
    <t xml:space="preserve">Mazanina z betonu prostého tl. přes 80 do 120 mm třídy C 16/20 ,  </t>
  </si>
  <si>
    <t>(z kameniva) hlazená dřevěným hladítkem</t>
  </si>
  <si>
    <t>Včetně vytvoření dilatačních spár, bez zaplnění.</t>
  </si>
  <si>
    <t>okapový chodník : 0,4*(3,6+7,2+2,3)*0,1</t>
  </si>
  <si>
    <t>631319183R00</t>
  </si>
  <si>
    <t>Příplatek za sklon tloušťka mazaniny od 80 mm do 120 mm</t>
  </si>
  <si>
    <t>přes 15° do 35° od vodorovné roviny</t>
  </si>
  <si>
    <t>631351101R00</t>
  </si>
  <si>
    <t>Bednění stěn, rýh a otvorů v podlahách zřízení</t>
  </si>
  <si>
    <t>okapový chodník : (3,6+7,2+2,3)*0,1</t>
  </si>
  <si>
    <t>631351102R00</t>
  </si>
  <si>
    <t>Bednění stěn, rýh a otvorů v podlahách odstranění</t>
  </si>
  <si>
    <t>631571003R00</t>
  </si>
  <si>
    <t>Násyp pod podlahy z kameniva z kameniva  ze štěrkopísku 0-32 pro zpevnění podkladu</t>
  </si>
  <si>
    <t>pod mazaniny a dlažby, popř. na plochých střechách, vodorovný nebo ve spádu, s udusáním a urovnáním povrchu,</t>
  </si>
  <si>
    <t>13,4*14,4*0,05-0,6*0,6*16*0,05</t>
  </si>
  <si>
    <t>635111022R00</t>
  </si>
  <si>
    <t>Suché podlahy ze sádrovláknitých desek podlahový sádrovláknitý dílec tl. 25 mm</t>
  </si>
  <si>
    <t>Umístění okrajových pásků, úprava dílců na potřebný rozměr, položení dvou vrstev z podlahových dílců, lepení spojů, sešroubování v místě spojů, zatmelení spár.</t>
  </si>
  <si>
    <t>Sekundární skladba S-V3 : 9,88+14,66+13,83+114,54+8,95+10,47+0,9+3,33+1,87+2,41+6,46</t>
  </si>
  <si>
    <t>639571205R00</t>
  </si>
  <si>
    <t>Kačírek pro okapový chodník tl. 50 mm</t>
  </si>
  <si>
    <t>0,5*(3,6+7,2+2,3)</t>
  </si>
  <si>
    <t>635111011R10</t>
  </si>
  <si>
    <t>Suché podlahy ze sádrovláknitých desek podlahový sádrovláknitý dílec tl. 10 mm</t>
  </si>
  <si>
    <t>Umístění okrajových pásků, úprava dílců na potřebný rozměr, položení podlahových dílců ve dvou vrstvách, lepení spojů, sešroubování v místě spojů, zatmelení spár.</t>
  </si>
  <si>
    <t>Sekundární skladba S-V3 : 187,3</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</si>
  <si>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</si>
  <si>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</si>
  <si>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</si>
  <si>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Odkaz na mn. položky pořadí 104 : 2,00000</t>
  </si>
  <si>
    <t>Odkaz na mn. položky pořadí 105 : 5,00000</t>
  </si>
  <si>
    <t>Odkaz na mn. položky pořadí 106 : 1,00000</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</si>
  <si>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</si>
  <si>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</si>
  <si>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</si>
  <si>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Odkaz na mn. položky pořadí 107 : 1,00000</t>
  </si>
  <si>
    <t>78340RAL</t>
  </si>
  <si>
    <t>Příplatek za nástřik zárubní, práškový matný lak RAL</t>
  </si>
  <si>
    <t>553303659R</t>
  </si>
  <si>
    <t>příplatek zárubeň pro sestavy požárního uzávěru</t>
  </si>
  <si>
    <t>P2, P3, P4 : 1+1+1</t>
  </si>
  <si>
    <t>553310021R</t>
  </si>
  <si>
    <t>Zárubeň kovová - polodrážková (klasická); pro sádrokarton; H' = 1 970 mm; B' = 700 mm; t = 100 mm; počet křídel: 1; materiál těsnění: TPE; typ závěsů: stavitelné</t>
  </si>
  <si>
    <t>Z8P : 2</t>
  </si>
  <si>
    <t>553310022R</t>
  </si>
  <si>
    <t>Zárubeň kovová - polodrážková (klasická); pro sádrokarton; H' = 1 970 mm; B' = 800 mm; t = 100 mm; počet křídel: 1; materiál těsnění: TPE; typ závěsů: stavitelné</t>
  </si>
  <si>
    <t>Z9L : 1</t>
  </si>
  <si>
    <t>Z9P : 2</t>
  </si>
  <si>
    <t>P3 : 1</t>
  </si>
  <si>
    <t>P4 : 1</t>
  </si>
  <si>
    <t>553310023R</t>
  </si>
  <si>
    <t>Zárubeň kovová - polodrážková (klasická); pro sádrokarton; H' = 1 970 mm; B' = 900 mm; t = 100 mm; počet křídel: 1; materiál těsnění: TPE; typ závěsů: stavitelné</t>
  </si>
  <si>
    <t>P2 : 1</t>
  </si>
  <si>
    <t>5533301336R</t>
  </si>
  <si>
    <t>Zárubeň kovová - polodrážková (klasická); pro přesné zdění; H' = 1 970 mm; B' = 900 mm; t = 150 mm; počet křídel: 1; materiál těsnění: PVC; profil: hranatý; typ závěsů: stavitelné; počet závěsů = 3</t>
  </si>
  <si>
    <t>P1 : 1</t>
  </si>
  <si>
    <t>941941041R00</t>
  </si>
  <si>
    <t>Montáž lešení lehkého pracovního řadového s podlahami šířky od 1,00 do 1,20 m, výšky do 10 m</t>
  </si>
  <si>
    <t>800-3</t>
  </si>
  <si>
    <t>včetně kotvení</t>
  </si>
  <si>
    <t>Včetně kotvení lešení.</t>
  </si>
  <si>
    <t>4,5*(16,5+16,5+18,0+13,0)</t>
  </si>
  <si>
    <t>941941291R00</t>
  </si>
  <si>
    <t>Montáž lešení lehkého pracovního řadového s podlahami příplatek za každý další i započatý měsíc použití lešení  šířky od 1,00 do 1,20 m a výšky do 10 m</t>
  </si>
  <si>
    <t>941941841R00</t>
  </si>
  <si>
    <t>Demontáž lešení lehkého řadového s podlahami šířky přes 1 do 1,2 m, výšky do 10 m</t>
  </si>
  <si>
    <t>941955002R00</t>
  </si>
  <si>
    <t>Lešení lehké pracovní pomocné pomocné, o výšce lešeňové podlahy přes 1,2 do 1,9 m</t>
  </si>
  <si>
    <t>9,88+14,66+13,83+114,54+8,95+10,47+0,9+3,33+1,87+2,41+6,46</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</si>
  <si>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</si>
  <si>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</si>
  <si>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1.NP : 14,255*15,255</t>
  </si>
  <si>
    <t>střecha 1/3 : 14,255*15,255/3</t>
  </si>
  <si>
    <t>953921116R00</t>
  </si>
  <si>
    <t>Dlaždice betonové na ploché střechy příplatek za čtverce z asfaltové lepenky  pro dlaždice o rozměru 500 x 500 x 60 mm</t>
  </si>
  <si>
    <t>kladené jednotlivě volně s mezerami nasucho (např. pro schůdnost po měkké krytině, pro trvalé zatížení krytiny)</t>
  </si>
  <si>
    <t>953941312R00</t>
  </si>
  <si>
    <t>Osazení předmětů na hmoždinky osazení hasicího přístroje</t>
  </si>
  <si>
    <t>953941391R00</t>
  </si>
  <si>
    <t>Zkoušky a revize revize požárního hasicího přístroje do 5 ks</t>
  </si>
  <si>
    <t>953941395R00</t>
  </si>
  <si>
    <t xml:space="preserve">Zkoušky a revize vystavení revizní zprávy - požární hasicí přístroj </t>
  </si>
  <si>
    <t>953921115MTZ</t>
  </si>
  <si>
    <t>Osazení obrubníků volně na střechu</t>
  </si>
  <si>
    <t>953945299</t>
  </si>
  <si>
    <t>Lanový záchytný systém - rozměry cca d. 46 m, D+M</t>
  </si>
  <si>
    <t>Bezpečnostní zádržný systém proti pádu z volné hrany střechy.. V této dokumentaci se počítá s provedením kotvících bodů pevně uchycených do trapézové a sendvičové konstrukce, které budou rozmístěny v nárožích střechy ve vzdálenosti 1,2 m od volných okrajů atiky. Nerezové trny d16 mm, dl. 500 mm, nerezový kabel d8 mm pro systémy s požadavkem na permanentní kotvící vedení, vč. příslušenství. Podrobný návrh provede dle platných ČSN dodavatelská firma.</t>
  </si>
  <si>
    <t>Z21 : 1</t>
  </si>
  <si>
    <t>44984124R</t>
  </si>
  <si>
    <t>přístoj hasicí práškový; PG6PDC; výtlačný prostředek dusík; náplň 6 kg; dostřik 5 m; doba činnosti 23 s</t>
  </si>
  <si>
    <t>OV8 : 4</t>
  </si>
  <si>
    <t>592171520R</t>
  </si>
  <si>
    <t>obrubník silniční přímý, půlka; materiál beton; l = 500,0 mm; š = 150,0 mm; h = 250,0 mm; barva přírodní</t>
  </si>
  <si>
    <t>998014011R00</t>
  </si>
  <si>
    <t>Přesun hmot, budovy mont. jednopodl. s pláštěm</t>
  </si>
  <si>
    <t>711142559RY2</t>
  </si>
  <si>
    <t>Provedení izolace proti zemní vlhkosti pásy přitavením svislá, 1 vrstva, s dodávkou izolačního pásu se skleněnou nebo polyesterovou vložkou, s minerálním posypem</t>
  </si>
  <si>
    <t>800-711</t>
  </si>
  <si>
    <t>Odkaz na mn. položky pořadí 17 : 1,28000</t>
  </si>
  <si>
    <t>Odkaz na mn. položky pořadí 18 : 21,51250</t>
  </si>
  <si>
    <t>Odkaz na mn. položky pořadí 87 : 3,65100</t>
  </si>
  <si>
    <t>711212000R00</t>
  </si>
  <si>
    <t>Izolace proti vodě nátěr podkladní pod hydroizolační stěrky</t>
  </si>
  <si>
    <t>711212002RT3</t>
  </si>
  <si>
    <t>Izolace proti vodě stěrka hydroizolační  proti zemní vlhkosti</t>
  </si>
  <si>
    <t>jednovrstvá</t>
  </si>
  <si>
    <t>m.č. 03 : 13,83+0,1*(5,56+2,605+2,4+0,1)*2-0,1*0,8*2+2,0*(1,0+1,0)+1,0*2,4</t>
  </si>
  <si>
    <t>m.č. 06 : 10,47+0,1*(4,01+2,56)*2-0,1*(0,9+0,8)</t>
  </si>
  <si>
    <t>m.č. 09 : 1,87+0,1*(1,4+1,28)*2-0,1*0,7</t>
  </si>
  <si>
    <t>m.č. 10 : 2,41+0,1*(1,4+1,65)*2-0,1*0,7</t>
  </si>
  <si>
    <t>711212601RT2</t>
  </si>
  <si>
    <t>Izolace proti vodě doplňky  těsnicí pás š.100 mm do spoje podlaha-stěna</t>
  </si>
  <si>
    <t>m.č. 03 : (5,56+2,605+2,4+0,1)*2-0,8*2</t>
  </si>
  <si>
    <t>m.č. 06 : (4,01+2,56)*2-(0,9+0,8)</t>
  </si>
  <si>
    <t>m.č. 09 : (1,4+1,28)*2-0,7</t>
  </si>
  <si>
    <t>m.č. 10 : (1,4+1,65)*2-0,7</t>
  </si>
  <si>
    <t>711212602RT2</t>
  </si>
  <si>
    <t>Izolace proti vodě doplňky  těsnicí roh do spoje podlaha stěna</t>
  </si>
  <si>
    <t>m.č. 03 : 4+4</t>
  </si>
  <si>
    <t>m.č. 06 : 4</t>
  </si>
  <si>
    <t>m.č. 09 : 4</t>
  </si>
  <si>
    <t>m.č. 10 : 4</t>
  </si>
  <si>
    <t>711212611RT2</t>
  </si>
  <si>
    <t>Izolace proti vodě doplňky  těsnicí pás šířky 100 mm do svislých koutů</t>
  </si>
  <si>
    <t>m.č. 03 : 2,1</t>
  </si>
  <si>
    <t>998711101R00</t>
  </si>
  <si>
    <t>Přesun hmot pro izolace proti vodě svisle do 6 m</t>
  </si>
  <si>
    <t>50 m vodorovně měřeno od těžiště půdorysné plochy skládky do těžiště půdorysné plochy objektu</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</si>
  <si>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</si>
  <si>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</si>
  <si>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</si>
  <si>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Sekundárníí skladba S-V1 : 15,0*16,0</t>
  </si>
  <si>
    <t>712391171RZ5</t>
  </si>
  <si>
    <t>Textílie na střechách do 10° podkladní, včetně dodávky netkané polypropylénové textílie plošné hmotnosti 300 g/m2</t>
  </si>
  <si>
    <t>Sekundárníí skladba S-V1 : 14,6*15,6</t>
  </si>
  <si>
    <t>712871801RT1</t>
  </si>
  <si>
    <t>Samostatné vytažení izolačního povlaku termoplasty 1 vrstva, materiál ve specifikaci, bez rozlišení tloušťky fólie</t>
  </si>
  <si>
    <t>na konstrukce převyšující úroveň střechy,</t>
  </si>
  <si>
    <t>atika : 0,5*(13,7+14,6)*2</t>
  </si>
  <si>
    <t>světlík : 0,3*3,14*1,3*3</t>
  </si>
  <si>
    <t>713111221RK2</t>
  </si>
  <si>
    <t>Montáž tepelné izolace stropů parotěsná zábrana zavěšených podhledů s přelepením spojů, včetně dodávky fólie</t>
  </si>
  <si>
    <t>včetně dodávky fólie a spojovacích prostředků.</t>
  </si>
  <si>
    <t>Primární skladba P-V1 : 14,0*15,0</t>
  </si>
  <si>
    <t>713141323R00</t>
  </si>
  <si>
    <t>Montáž tepelné izolace plochých střech dvouvrstvé, tloušťky do 200 mm na kotvy</t>
  </si>
  <si>
    <t>Sekundárníí skladba S-V1 : 14,0*15,0</t>
  </si>
  <si>
    <t>762441112R00</t>
  </si>
  <si>
    <t>Obložení atiky montáž z dřevoštěpkových desek, 1 vrstva, šroubováním</t>
  </si>
  <si>
    <t>800-762</t>
  </si>
  <si>
    <t>60,0*0,5</t>
  </si>
  <si>
    <t>763613232R00</t>
  </si>
  <si>
    <t>Montáž záklop stropů, z desek tl. nad 18 mm, na P+D, šroubováním, bez dodávky desky</t>
  </si>
  <si>
    <t>28322103.AR</t>
  </si>
  <si>
    <t>fólie izolační střešní hydroizolační; tloušťka 1,50 mm; plošná hmotnost 1 900 g/m2; PVC-P, výztužná mřížka</t>
  </si>
  <si>
    <t xml:space="preserve">+12% : </t>
  </si>
  <si>
    <t>Odkaz na mn. položky pořadí 129 : 240,00000*1,12</t>
  </si>
  <si>
    <t>Odkaz na mn. položky pořadí 131 : 31,97380*1,12</t>
  </si>
  <si>
    <t>28375705R</t>
  </si>
  <si>
    <t>Výrobek izolační pro budovy z pěnového polystyrenu (EPS) tvar: deska; OH = 25 kg/m3; lambda = 0,035 W/(m.K); pevnost v tlaku CS 150 kPa; RtF: E</t>
  </si>
  <si>
    <t>Sekundárníí skladba S-V1  +2% : 14,0*15,0*0,1*1,02</t>
  </si>
  <si>
    <t>28375972R</t>
  </si>
  <si>
    <t>Výrobek izolační pro budovy z pěnového polystyrenu (EPS) tvar: spádová deska; označení: S; OH = 25 kg/m3; lambda = 0,035 W/(m.K); pevnost v tlaku CS 150 kPa; RtF: E</t>
  </si>
  <si>
    <t>Sekundárníí skladba S-V1  +2% : 14,0*15,0*0,11*1,02</t>
  </si>
  <si>
    <t>595907483R</t>
  </si>
  <si>
    <t>deska cementotřísková podlahová; l = 1 250 mm; š = 625 mm; tl. 22,0 mm; pero-drážka</t>
  </si>
  <si>
    <t xml:space="preserve">+8% : </t>
  </si>
  <si>
    <t>Odkaz na mn. položky pořadí 134 : 30,00000*1,08</t>
  </si>
  <si>
    <t>60725038R</t>
  </si>
  <si>
    <t>Deska z plochých třísek (OSB) typ: 3; tl. = 18,0 mm; povrch: nebroušený; hrana: P + D; RtF: D</t>
  </si>
  <si>
    <t xml:space="preserve">+5% : </t>
  </si>
  <si>
    <t>Odkaz na mn. položky pořadí 135 : 210,00000*1,05</t>
  </si>
  <si>
    <t>998712101R00</t>
  </si>
  <si>
    <t>Přesun hmot pro povlakové krytiny v objektech výšky do 6 m</t>
  </si>
  <si>
    <t>50 m vodorovně</t>
  </si>
  <si>
    <t>713111271R00</t>
  </si>
  <si>
    <t>Montáž tepelné izolace stropů parotěsná zábrana napojení parozábrany na související konstrukce oboustrannou páskou, jen montáž</t>
  </si>
  <si>
    <t>713141124R00</t>
  </si>
  <si>
    <t>Montáž tepelné izolace plochých střech lepená na pruhy z PU lepidla</t>
  </si>
  <si>
    <t>Pozn.3 : (14,0+15,0)*2*0,25</t>
  </si>
  <si>
    <t>713191100R00</t>
  </si>
  <si>
    <t>Izolace tepelné běžných konstrukcí - doplňky položení separační fólie, bez dodávky materiálu</t>
  </si>
  <si>
    <t>Sekundární skladba S-V3 : 14,255*15,255</t>
  </si>
  <si>
    <t>28375706R</t>
  </si>
  <si>
    <t>Výrobek izolační pro budovy z pěnového polystyrenu (EPS) tvar: deska; OH = 30 kg/m3; lambda = 0,034 W/(m.K); pevnost v tlaku CS 200 kPa; RtF: E</t>
  </si>
  <si>
    <t>tl. 40+30 mm : (13,83+10,47+1,87+2,41)*(0,04+0,03)*1,02</t>
  </si>
  <si>
    <t>tl. 40+40 mm : (9,88+14,66+114,54+8,95+0,9+3,33+6,46)*(0,04+0,04)*1,02</t>
  </si>
  <si>
    <t>63151542R</t>
  </si>
  <si>
    <t>Výrobek izolační pro budovy z minerální vlny (MW) tvar: deska; tloušťka d = 80,0 mm; vlákna: podélná; OH = 150 kg/m3; lambda = 0,035 W/(m.K); pevnost v tlaku CS 30 kPa; RtF: A1</t>
  </si>
  <si>
    <t>Odkaz na mn. položky pořadí 144 : 14,50000*1,02</t>
  </si>
  <si>
    <t>67352325R</t>
  </si>
  <si>
    <t>fólie izolační střešní parotěsná; tloušťka 0,20 mm; plošná hmotnost 110 g/m2; PE; sd do 50,00 m</t>
  </si>
  <si>
    <t xml:space="preserve">+20% : </t>
  </si>
  <si>
    <t>Odkaz na mn. položky pořadí 145 : 217,46003*1,2</t>
  </si>
  <si>
    <t>67352411R</t>
  </si>
  <si>
    <t>páska spojovací butylkaučuk; samolepicí; oboustranně; spoj vzduchotěsný, parotěsný; tl. 1,00 mm; š = 15,0 mm; l = 45 m</t>
  </si>
  <si>
    <t>998713101R00</t>
  </si>
  <si>
    <t>Přesun hmot pro izolace tepelné v objektech výšky do 6 m</t>
  </si>
  <si>
    <t>725249106R00</t>
  </si>
  <si>
    <t>Montáž sprchového koutu ostatních typů</t>
  </si>
  <si>
    <t>800-721</t>
  </si>
  <si>
    <t>Nedokončená</t>
  </si>
  <si>
    <t>725299101R00</t>
  </si>
  <si>
    <t>Montáž koupelnových doplňků mýdelníků, držáků apod.</t>
  </si>
  <si>
    <t>7+7+1+1</t>
  </si>
  <si>
    <t>55149005R</t>
  </si>
  <si>
    <t>držák toaletního papíru nerez</t>
  </si>
  <si>
    <t>OV4 : 7</t>
  </si>
  <si>
    <t>55149020400</t>
  </si>
  <si>
    <t>Dávkovač tek. mýdla plast. 400ml</t>
  </si>
  <si>
    <t>OV5 : 7</t>
  </si>
  <si>
    <t>55149023O</t>
  </si>
  <si>
    <t>Dávkovač dezinfekce nástěnný</t>
  </si>
  <si>
    <t>OV3 : 1</t>
  </si>
  <si>
    <t>55149050R</t>
  </si>
  <si>
    <t>WC kartáč nerez; držák univerzální</t>
  </si>
  <si>
    <t>OV7 : 1</t>
  </si>
  <si>
    <t>55428083.AR</t>
  </si>
  <si>
    <t>Zástěna sprchová rohová; šířka = 900,0 mm; hl. = 900 mm; výška = 1850 mm; výplň: plast; rám: hliník</t>
  </si>
  <si>
    <t>OV6 : 1</t>
  </si>
  <si>
    <t>998725101R00</t>
  </si>
  <si>
    <t>Přesun hmot pro zařizovací předměty v objektech výšky do 6 m</t>
  </si>
  <si>
    <t>vodorovně do 50 m</t>
  </si>
  <si>
    <t>764817143R00</t>
  </si>
  <si>
    <t xml:space="preserve">Oplechování  zdí (atik), z lakovaného pozinkovaného plechu, rš 430 mm, dodávka a montáž </t>
  </si>
  <si>
    <t>800-764</t>
  </si>
  <si>
    <t>včetně zhotovení rohů, spojů a dilatací</t>
  </si>
  <si>
    <t>K7 : 30,0</t>
  </si>
  <si>
    <t>K9 : 2,9</t>
  </si>
  <si>
    <t>764817148R00</t>
  </si>
  <si>
    <t xml:space="preserve">Oplechování  zdí (atik), z lakovaného pozinkovaného plechu, rš 480 mm, dodávka a montáž </t>
  </si>
  <si>
    <t>K8 : 27,0</t>
  </si>
  <si>
    <t>764816115R00</t>
  </si>
  <si>
    <t>Oplechování parapetů včetně rohů, lepené lepidlem, z lakovaného pozinkovaného plechu, rš 155 mm, dodávka a montáž</t>
  </si>
  <si>
    <t>včetně rohů</t>
  </si>
  <si>
    <t>včetně krytek a spojovacích prostředků.</t>
  </si>
  <si>
    <t>K2 : 0,48*4</t>
  </si>
  <si>
    <t>764816117R00</t>
  </si>
  <si>
    <t>Oplechování parapetů včetně rohů, lepené lepidlem, z lakovaného pozinkovaného plechu, rš 175 mm, dodávka a montáž</t>
  </si>
  <si>
    <t>K4 : 1,47*4</t>
  </si>
  <si>
    <t>K6 : 1,0</t>
  </si>
  <si>
    <t>764816122R00</t>
  </si>
  <si>
    <t>Oplechování parapetů včetně rohů, lepené lepidlem, z lakovaného pozinkovaného plechu, rš 225 mm, dodávka a montáž</t>
  </si>
  <si>
    <t>K1 : 2,56*5</t>
  </si>
  <si>
    <t>K3 : 3,04</t>
  </si>
  <si>
    <t>K5 : 1,47</t>
  </si>
  <si>
    <t>998764101R00</t>
  </si>
  <si>
    <t>Přesun hmot pro konstrukce klempířské v objektech výšky do 6 m</t>
  </si>
  <si>
    <t>648951411RT2</t>
  </si>
  <si>
    <t>Osazení parapetních desek dřevěných včetně dodávky parapetní desky  šířky 200 mm</t>
  </si>
  <si>
    <t>na montážní pěnu, zapravení omítky pod parapetem, těsnění spáry mezi parapetem a rámem okna, dodávka silikonu.</t>
  </si>
  <si>
    <t>T9 : 1,47*5</t>
  </si>
  <si>
    <t>766624051R00</t>
  </si>
  <si>
    <t>Montáž světlovodů otvor v krytině a v podhledu</t>
  </si>
  <si>
    <t>800-766</t>
  </si>
  <si>
    <t>Montáž střešní části světlovodu v krytině střechy, vytvoření prostupu v tepelné izolaci stropu a v podhledu sádrokartonovém a montáž světlovodu v podhledu.</t>
  </si>
  <si>
    <t>Bez dodávky světlovodu</t>
  </si>
  <si>
    <t>766661112R00</t>
  </si>
  <si>
    <t>Montáž dveřních křídel kompletizovaných otevíravých ,  , do ocelové nebo fošnové zárubně, jednokřídlových, šířky do 800 mm</t>
  </si>
  <si>
    <t>Odkaz na mn. položky pořadí 189 : 2,00000</t>
  </si>
  <si>
    <t>Odkaz na mn. položky pořadí 190 : 2,00000</t>
  </si>
  <si>
    <t>Odkaz na mn. položky pořadí 191 : 2,00000</t>
  </si>
  <si>
    <t>766661413R00</t>
  </si>
  <si>
    <t>Montáž dveřních křídel kompletizovaných otevíravých , protipožárních bez kukátka, do ocelové nebo fošnové zárubně, jednokřídlových, šířky do 800 mm</t>
  </si>
  <si>
    <t>Dveře s protipožární odolností do 30 minut.</t>
  </si>
  <si>
    <t>Odkaz na mn. položky pořadí 193 : 2,00000</t>
  </si>
  <si>
    <t>766661422R00</t>
  </si>
  <si>
    <t>Montáž dveřních křídel kompletizovaných otevíravých , protipožárních, do ocelové nebo fošnové zárubně, jednokřídlových, šířky přes 800 mm</t>
  </si>
  <si>
    <t>Odkaz na mn. položky pořadí 192 : 1,00000</t>
  </si>
  <si>
    <t>Odkaz na mn. položky pořadí 194 : 1,00000</t>
  </si>
  <si>
    <t>766670021R00</t>
  </si>
  <si>
    <t xml:space="preserve">Montáž kliky a štítku </t>
  </si>
  <si>
    <t>Odkaz na mn. položky pořadí 184 : 3,00000</t>
  </si>
  <si>
    <t>Odkaz na mn. položky pořadí 185 : 3,00000</t>
  </si>
  <si>
    <t>Odkaz na mn. položky pořadí 186 : 1,00000</t>
  </si>
  <si>
    <t>766694113R00</t>
  </si>
  <si>
    <t>Ostatní montáž parapetních desek dřevěných pro jakékoliv upevnění   šířky do 300 mm, délky přes 1600 do 2600 mm</t>
  </si>
  <si>
    <t>T8 : 1</t>
  </si>
  <si>
    <t>766694114R00</t>
  </si>
  <si>
    <t>Ostatní montáž parapetních desek dřevěných pro jakékoliv upevnění   šířky do 300 mm, délky přes 2600 mm</t>
  </si>
  <si>
    <t>T7 : 1</t>
  </si>
  <si>
    <t>766693111O</t>
  </si>
  <si>
    <t>WC paravánová zástěna, rozměry 660 x 410 mm, D+M</t>
  </si>
  <si>
    <t>OV9 : 4</t>
  </si>
  <si>
    <t>766-01V</t>
  </si>
  <si>
    <t>Sestava vestavěných skříní, rozměr 2560 x 2020 mm, D+M</t>
  </si>
  <si>
    <t>T10 : 2</t>
  </si>
  <si>
    <t>766-02V</t>
  </si>
  <si>
    <t>Sestava polic pro ukládání hraček a lehátek, rozměr 1170 x 1950 mm, D+M</t>
  </si>
  <si>
    <t>T11 : 1</t>
  </si>
  <si>
    <t>766-03V</t>
  </si>
  <si>
    <t>Sestava skříněk pro ukládání bot a šat dětí, rozměr 1200 x 600 x 1600 mm, D+M</t>
  </si>
  <si>
    <t>T12 : 7</t>
  </si>
  <si>
    <t>766-04V</t>
  </si>
  <si>
    <t>Úložný prostor pro šatstvo personálu-šatní skříň vestavěná. 3x uzamykatelná rozměr 2400x600x200mm, s policemi a držákem ramínek, 1x policová skříň. Materiál LTD tl.18mm, hrany ABS; D+M</t>
  </si>
  <si>
    <t xml:space="preserve">Přesné rozměry a provedení viz výkres D.SO 03-1.1.15 : </t>
  </si>
  <si>
    <t>T13 : 1</t>
  </si>
  <si>
    <t>766-05V</t>
  </si>
  <si>
    <t>Regál kovový policový, rozměr 800 x 400 x 2000 mm, D+M</t>
  </si>
  <si>
    <t>T14 : 8</t>
  </si>
  <si>
    <t>766-06V</t>
  </si>
  <si>
    <t>Pracovní stůl pedagogů, rozměr 2200 x 750 x 1000 mm, D+M</t>
  </si>
  <si>
    <t>T15 : 1</t>
  </si>
  <si>
    <t>766-07V</t>
  </si>
  <si>
    <t>Věšáková stěna na ručníky. 14x svislá přihrádka s háčkem a průběžná police na montážní desce, namontováno na zdi. Materiál HPL tl. 8mm; D+M</t>
  </si>
  <si>
    <t>T16 : 2</t>
  </si>
  <si>
    <t>766-08V</t>
  </si>
  <si>
    <t>Příplatek za systém generálního klíče</t>
  </si>
  <si>
    <t>sbr.</t>
  </si>
  <si>
    <t>Včetně dodání desinfekčního prostředku.</t>
  </si>
  <si>
    <t>766116180T1</t>
  </si>
  <si>
    <t>Dřevěné 2kř.dveře 1290x2020mm, rám a křídla z LTD tl.18mm, rám kotven do stavební konstrukce; D+M, dveřní kř.uchyc.nábytk.závěsy-naložená montáž. 2x svislé madlo nerez dl.400mm, 2x nerez větr.mřížka</t>
  </si>
  <si>
    <t>T1 - pro uzav.prostoru pro tech.zařízení : 1</t>
  </si>
  <si>
    <t>766400019T2</t>
  </si>
  <si>
    <t>Dřev.kruhová nosná podkonstrukce pro vynesení světlíku z dř.hranolů 80x40 sestavený do segment.kruhu, D základny 1470mm, D horní 1320mm, přesné rozměry a provedení výkres detailů. D+M</t>
  </si>
  <si>
    <t>T2 : 3</t>
  </si>
  <si>
    <t>54914582R</t>
  </si>
  <si>
    <t>kování stavební - prvek: dveřní kování se zajištěním; provedení Cr; pro dveře WC, koupelen</t>
  </si>
  <si>
    <t>54914594R</t>
  </si>
  <si>
    <t>kování stavební - prvek: kliky se štíty pro cylindrickou vložku; provedení Cr; pro dveře</t>
  </si>
  <si>
    <t>54914701P</t>
  </si>
  <si>
    <t>Bezpečnostní kování - paniková klika/zámek</t>
  </si>
  <si>
    <t>607800283T7</t>
  </si>
  <si>
    <t>Parapet na horní ploše instalační předstěny na WC, materiál buková spárovka tl. 30mm, š. 150mm, zabroušené plochy i hrany, povrchová úprava bílý lak</t>
  </si>
  <si>
    <t>T7 : 3,73</t>
  </si>
  <si>
    <t>607800283T8</t>
  </si>
  <si>
    <t>Parapet na horní ploše instalační předstěny na WC, materiál buková spárovka tl. 30mm, š. 100mm, zabroušené plochy i hrany, povrchová úprava bílý lak</t>
  </si>
  <si>
    <t>T8 : 2,4</t>
  </si>
  <si>
    <t>611601212R</t>
  </si>
  <si>
    <t>Dveře vnitřní jednostranně otevíravé; funkce: klasické; šířka = 700 mm; výška = 1 970 mm; počet křídel: 1; materiál rámu křídla: MDF; materiál výplně: voština; materiál pláště: MDF; povrchová úprava: lakovaný RAL; struktura povrchu: oboustranně hladká; míra zasklení: plné křídlo; barva: dle vzorníku</t>
  </si>
  <si>
    <t>T3P : 1</t>
  </si>
  <si>
    <t>T4P : 1</t>
  </si>
  <si>
    <t>611601213R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</si>
  <si>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</si>
  <si>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T5P : 2</t>
  </si>
  <si>
    <t>611606293R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</si>
  <si>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2/3; barva: dle vzorníku</t>
  </si>
  <si>
    <t>T6L : 1</t>
  </si>
  <si>
    <t>T6P : 1</t>
  </si>
  <si>
    <t>61165643R</t>
  </si>
  <si>
    <t>Dveře vnitřní jednostranně otevíravé; funkce: protipožární; šířka = 900 mm; výška = 1 970 mm; počet křídel: 1; materiál rámu křídla: masiv; materiál výplně: plná DTD; materiál pláště: MDF; povrchová úprava: HPL; struktura povrchu: oboustranně hladká; míra zasklení: plné křídlo; požární odolnost: E, I, W; 30; barva: dekor dle vzorníku</t>
  </si>
  <si>
    <t>61168701.AR</t>
  </si>
  <si>
    <t>Dveře vnitřní jednostranně otevíravé; funkce: protipožární; šířka = 800 mm; výška = 1 970 mm; počet křídel: 1; materiál výplně: plná DTD; materiál pláště: DTD; povrchová úprava: dýha; struktura povrchu: oboustranně hladká; míra zasklení: 2/3; požární odolnost: E, I; 30</t>
  </si>
  <si>
    <t xml:space="preserve">Dveře požární 1kř.-15 min EW15, C2-DP3,  80x197 cm, částečně prosklené-bezp.sklo : </t>
  </si>
  <si>
    <t>61168702.AR</t>
  </si>
  <si>
    <t>Dveře vnitřní jednostranně otevíravé; funkce: protipožární; šířka = 900 mm; výška = 1 970 mm; počet křídel: 1; materiál výplně: plná DTD; materiál pláště: DTD; povrchová úprava: dýha; struktura povrchu: oboustranně hladká; míra zasklení: 2/3; požární odolnost: E, I; 30</t>
  </si>
  <si>
    <t xml:space="preserve">Dveře požární 1kř.-15 min EW15, C2-DP3,  90x197 cm, částečně prosklené-bezp.sklo : </t>
  </si>
  <si>
    <t>998766101R00</t>
  </si>
  <si>
    <t>Přesun hmot pro konstrukce truhlářské v objektech výšky do 6 m</t>
  </si>
  <si>
    <t>767590120R00</t>
  </si>
  <si>
    <t>Montáž podlahových konstrukcí podlahových roštů šroubováním</t>
  </si>
  <si>
    <t>Z15 : 12,64*1,0*32,3</t>
  </si>
  <si>
    <t>767590192R00</t>
  </si>
  <si>
    <t>Montáž podlahových konstrukcí příplatek k ceně  za úpravu roštů (krácením)</t>
  </si>
  <si>
    <t>767616101R00</t>
  </si>
  <si>
    <t>Montáž oken jednoduchých, nebo okenních rámů ostatní osazovacích rámů z hliníkových profilů</t>
  </si>
  <si>
    <t>Z1 : 3</t>
  </si>
  <si>
    <t>Z2 : 2</t>
  </si>
  <si>
    <t>Z3 : 1</t>
  </si>
  <si>
    <t>Z4a : 1</t>
  </si>
  <si>
    <t>Z4 : 4</t>
  </si>
  <si>
    <t>Z5 : 1</t>
  </si>
  <si>
    <t>Z6 : 1</t>
  </si>
  <si>
    <t>Z7 : 1</t>
  </si>
  <si>
    <t>767616111R00</t>
  </si>
  <si>
    <t>Montáž oken jednoduchých, nebo okenních rámů ostatní oken z Al-profilů</t>
  </si>
  <si>
    <t>Včetně dokončení okování křídel.</t>
  </si>
  <si>
    <t>Odkaz na mn. položky pořadí 222 : 44,21700</t>
  </si>
  <si>
    <t>Odkaz na mn. položky pořadí 223 : 1,91100</t>
  </si>
  <si>
    <t>Odkaz na mn. položky pořadí 224 : 7,64400</t>
  </si>
  <si>
    <t>767649191R00</t>
  </si>
  <si>
    <t>Montáž dveří montáž doplňků dveří samozavírače hydraulického</t>
  </si>
  <si>
    <t>786623122R65</t>
  </si>
  <si>
    <t>Zastiňující zařízení lamelové žaluzie venkovní, pro okna kovová</t>
  </si>
  <si>
    <t>800-786</t>
  </si>
  <si>
    <t>Venkovní hliníková horizontální žaluzie v kastlíku skrytém pod opláštěním fasády. Boční vodící Al kolejničky budou skrytě montovány do ostění fasády. Ovládání elektromotorickým pohonem zevnitř objektu.</t>
  </si>
  <si>
    <t>Z18 : 2,56*2,7*5</t>
  </si>
  <si>
    <t>Z19 : 3,04*2,7</t>
  </si>
  <si>
    <t>767647912MTZ</t>
  </si>
  <si>
    <t>Montáž panik.kování</t>
  </si>
  <si>
    <t>767110219RAA</t>
  </si>
  <si>
    <t xml:space="preserve">Stěny zasklené montáž stěn z hliníkových profilů, pouze montáž, stěna ve specifikaci,  </t>
  </si>
  <si>
    <t>AP-PSV</t>
  </si>
  <si>
    <t>Z10 : 2,56*2,02</t>
  </si>
  <si>
    <t>767310054RAA</t>
  </si>
  <si>
    <t>Světlíky a prosvětlovací prvky světlík akrylátový, D 130 cm, kopule jednovrstvá, rám v. 15 cm, neotvíravý</t>
  </si>
  <si>
    <t>Z12 : 3</t>
  </si>
  <si>
    <t>767640019RA0</t>
  </si>
  <si>
    <t>Dveře kovové  , jednokřídlové, pouze montáž, materiál ve specifikaci</t>
  </si>
  <si>
    <t>do zabudovaných zárubní.</t>
  </si>
  <si>
    <t>767640029RA0</t>
  </si>
  <si>
    <t>Dveře kovové  , dvoukřídlové, pouze montáž, materiál ve specifikaci</t>
  </si>
  <si>
    <t>767990010Z15</t>
  </si>
  <si>
    <t>Ostatní atypické kovové prvky do 5 kg/kus</t>
  </si>
  <si>
    <t>Ocelová konstrukce pochozího překrytí anglického dvorku. Rám z ocelových profilů, kotvení do stavební konstruikce, pro vsazení pororoštů. Povrchová úprava žárovým pozinkováním. Včetně kotevního a montážního materiálu. Přesné rozměry a provedení výkres detailů.  Pro výrobek je požadováno zhotovení dodavatelské dokumentace.</t>
  </si>
  <si>
    <t>Z15 : 325</t>
  </si>
  <si>
    <t>767110110Z11</t>
  </si>
  <si>
    <t>Ocelová konstrukce zastřešení nad vstupem do přístavby, rozměr 4130x1200mm, Rám svařen z FeZn profil, zasklení čirým vrstv.bezpečn.sklem. Kotvení do staveb.kce vč.lankových závěsů; D+M</t>
  </si>
  <si>
    <t>Ocelová konstrukce zastřešení nad vstupem do přístavby. Přesné rozměry a provedení výkres detailů. Pro výrobek je požadováno zhotovení dodavatelské dokumentace.</t>
  </si>
  <si>
    <t>Z11 : 1</t>
  </si>
  <si>
    <t>767200002Z16</t>
  </si>
  <si>
    <t>Ocelové zábradlí u anglického dvorku. Svařeno z ocelových profilů, rozměry cca d. 5800 mm, v. 900 mm, kotvení do prefabrikované ŽB konstrukce opěrné zdi. Povrchová úprava žárovým pozinkováním. D+M</t>
  </si>
  <si>
    <t>Ocelové zábradlí u anglického dvorku. Svařeno z ocelových profilů, kotvení do prefabrikované ŽB konstrukce opěrné zdi. Povrchová úprava žárovým pozinkováním. Včetně kotevního a montážního materiálu. Přesné rozměry a provedení výkres detailů.  Pro výrobek je požadováno zhotovení dodavatelské dokumentace.</t>
  </si>
  <si>
    <t>Z16 : 5,8</t>
  </si>
  <si>
    <t>767427114Z18</t>
  </si>
  <si>
    <t>Kastlíky pro žaluzie ve skrytém opláštění fasády, dl. 2560 mm, D+M</t>
  </si>
  <si>
    <t>Dodávka a montáž hliníkového komaxitovaného plechu RŠ do 300 mm - viditelné uchycení včetně kotevních prvků.</t>
  </si>
  <si>
    <t>Z18 : 5</t>
  </si>
  <si>
    <t>767427114Z19</t>
  </si>
  <si>
    <t>Kastlíky pro žaluzie ve skrytém opláštění fasády, dl. 3040 mm, D+M</t>
  </si>
  <si>
    <t>Z19 : 1</t>
  </si>
  <si>
    <t>767620012P5</t>
  </si>
  <si>
    <t>Okno vnitřní jednodílné pevné, protipožární, zasklívací rám z ocel.ohýbaných prof., rozm.1550x1020mm, zasklení čirým bezp.sklem, D+M</t>
  </si>
  <si>
    <t>Okno vnitřní jednodílné pevné, protipožární. Zasklívací rám z ocelových ohýbaných profilů tvarově odpovídajících ocelovým zárubním řady Z8, Z9...</t>
  </si>
  <si>
    <t>Povrchová úprava práškovým lakováním. Zasklení čirým bezpečnostním sklem. Požadavek na požární odolnost EW 15 C2-DP3. Pro výrobek je požadováno zhotovení dodavatelské dokumentace.</t>
  </si>
  <si>
    <t>P5 : 1</t>
  </si>
  <si>
    <t>767620012Z23</t>
  </si>
  <si>
    <t>Okno vnitřní jednodílné, pevné, zasklívací rám z ocel.ohýbaných profilů, rozměr 1860 x 1020 mm, zasklení čirým bezp. sklem, D+M</t>
  </si>
  <si>
    <t>Okno vnitřní jednodílné, pevné. Zasklívací rám z ocelových ohýbaných profilů tvarově odpovídajících ocelovým zárubním řady Z8, Z9...</t>
  </si>
  <si>
    <t>Povrchová úprava práškovým lakováním. Zasklení čirým bezpečnostním sklem. Pro výrobek je požadováno zhotovení dodavatelské dokumentace.</t>
  </si>
  <si>
    <t>Z23 : 1</t>
  </si>
  <si>
    <t>767-Z20</t>
  </si>
  <si>
    <t>Krycí mřížka větraného prostoru pod stavbou z FeZn pororoštu, rozměr  2350 x 130 mm, kotveno do ŽB konstrukce základu, včetně kotevního a montážního materiálu. D+M</t>
  </si>
  <si>
    <t>Z20 : 4</t>
  </si>
  <si>
    <t>767-Z20A</t>
  </si>
  <si>
    <t>Krycí mřížka větraného prostoru pod stavbou z FeZn pororoštu, rozměr  2030 x 130 mm, kotveno do ŽB konstrukce základu, včetně kotevního a montážního materiálu. D+M</t>
  </si>
  <si>
    <t>Z20a : 5</t>
  </si>
  <si>
    <t>767-Z20B</t>
  </si>
  <si>
    <t>Krycí mřížka větraného prostoru pod stavbou z FeZn pororoštu, rozměr  1720 x 130 mm, kotveno do ŽB konstrukce základu, včetně kotevního a montážního materiálu. D+M</t>
  </si>
  <si>
    <t>Z20B : 2</t>
  </si>
  <si>
    <t>54917025R</t>
  </si>
  <si>
    <t>zavírač dveří hydraulický hmotnost dveří 42 až 70 kg; š. dveří 1 050 mm; zlatá bronz</t>
  </si>
  <si>
    <t>55341411Z10</t>
  </si>
  <si>
    <t>Vnitřní prosklená příčka 2560 x 2020 mm, s dveřmi jednokříldlými otočnými, pravými, průchozího rozměru 900x1970mm a dvěma bočními pevnými částmi. Rám a křídla z hliníkových profilů</t>
  </si>
  <si>
    <t>Rám a křídla z hliníkových profilů, povrchová úprava práškovým lakováním. Zasklení čirým bezpečnostním sklem, označení dle vyhlášky 398/2009 Sb., o obecných technických požadavcích zabezpečujících bezbariérové užívání staveb. Kování dveří - zámek vložkový v systému generálního klíče, vrchní kování s dělenými kruhovými štíty, klika – klika. Zámek cylindrický v systému generálního klíče. Zámek musí mít protipanikovou fukci – odjištění při otevření dveří zevnitř m.č.04 dle ČSN EN 179. Pro výrobek je požadováno zhotovení dodavatelské dokumentace.</t>
  </si>
  <si>
    <t>55345654ALZ6</t>
  </si>
  <si>
    <t>Vstupní dveře 1kř. pravé, ven otevíravé, průchozí rozměr 800x2450mm, rám zárubně a křídla z hliníkov, profilů s přerušeným tepelným mostem, se zapuštěným prahem.</t>
  </si>
  <si>
    <t>Povrchová úprava práškovým lakováním. Zasklení čirým bezpečnostním trojsklem s dithermálním rámečkem, označení dle vyhlášky 398/2009 Sb., o obecných technických požadavcích zabezpečujících bezbariérové užívání staveb.</t>
  </si>
  <si>
    <t>Kování dveří - zámek vložkový bezpečnostní v systému generálního klíče, klika-koule. Zámek musí mít protipanikovou fukci – odjištění při otevření dveří zevnitř dle ČSN EN 179. Pro výrobek je požadováno zhotovení dodavatelské dokumentace.</t>
  </si>
  <si>
    <t>55345674ALZ5</t>
  </si>
  <si>
    <t>Vstupní dveře 2kř. ven otevíravé, průchozí rozměr hlavního kř.1000x2450 mm, vedlejšího 500x2450 mm, rám zárubně a křídel z hliníkových profilů s přerušeným tepelným mostem, se zapuštěným prahem</t>
  </si>
  <si>
    <t>Aretace pasivního křídla zapuštěným pákovým mechanizmem do podlahy a nadpraží. Povrchová úprava práškovým lakováním. Zasklení čirým bezpečnostním trojsklem s dithermálním rámečkem, označení dle vyhlášky 398/2009 Sb., o obecných technických požadavcích zabezpečujících bezbariérové užívání staveb.  Kování dveří - zámek vložkový bezpečnostní v systému generálního klíče, klika-koule. Integrovaný samozavírač hlavního křídla. Zámek musí mít protipanikovou fukci – odjištění při otevření dveří zevnitř dle ČSN EN 179. Pro výrobek je požadováno zhotovení dodavatelské dokumentace.</t>
  </si>
  <si>
    <t>55347124R</t>
  </si>
  <si>
    <t>rošt podlahový lisovaný; š = 1 000 mm; l = 1 000 mm; nosný prut 30/3; oko 30/30; povrch žárové zinkování</t>
  </si>
  <si>
    <t>55389110L</t>
  </si>
  <si>
    <t>Okno hliníkové pevné, 3komorové, 77 mm, oboustranně lakované</t>
  </si>
  <si>
    <t>Okno třídílné fixní s dovnitř otevíravou a výklopnou částí. Rám a křídla z hliníkových profilů s přerušeným tepelným mostem, povrchová úprava práškovým lakováním. Zasklení čirým bezpečnostním trojsklem s dithermálním rámečkem. Pro výrobek je požadováno zhotovení dodavatelské dokumentace.</t>
  </si>
  <si>
    <t>Z1 : 2,56*2,55*3</t>
  </si>
  <si>
    <t>Z2 : 2,56*2,55*2</t>
  </si>
  <si>
    <t>Z3 : 3,07*2,55</t>
  </si>
  <si>
    <t>Z7 : 1,47*2,55</t>
  </si>
  <si>
    <t>55389111L</t>
  </si>
  <si>
    <t>Okno hliníkové se sklopným křídlem, 3komorové, 77 mm, oboustranně lakované</t>
  </si>
  <si>
    <t>Okno jednodílné dovnitř výklopné. Rám a křídlo z hliníkových profilů s přerušeným tepelným mostem, povrchová úprava práškovým lakováním. Zasklení čirým bezpečnostním trojsklem s dithermálním rámečkem. Včetně okenního kování a ovládací kličky.  Pro výrobek je požadováno zhotovení dodavatelské dokumentace.</t>
  </si>
  <si>
    <t>Z4a : 1,47*1,3</t>
  </si>
  <si>
    <t>55389112L</t>
  </si>
  <si>
    <t>Okno hliníkové s otevíravým a sklopným křídlem, 3komorové, 77 mm, oboustranně lakované</t>
  </si>
  <si>
    <t>Okno jednodílné dovnitř otevíravé a výklopné. Rám a křídlo z hliníkových profilů s přerušeným tepelným mostem, povrchová úprava práškovým lakováním. Zasklení čirým bezpečnostním trojsklem s dithermálním rámečkem. Včetně okenního kování a ovládací kličky. Pro výrobek je požadováno zhotovení dodavatelské dokumentace.</t>
  </si>
  <si>
    <t>Z4 : 1,47*1,3*4</t>
  </si>
  <si>
    <t>55389120R</t>
  </si>
  <si>
    <t>Odhad ceny okna - montážní materiál k hliníkovému oknu</t>
  </si>
  <si>
    <t>Přesun hmot pro kovové stavební doplňk. konstrukce v objektech výšky do 6 m</t>
  </si>
  <si>
    <t>771101210R00</t>
  </si>
  <si>
    <t>Příprava podkladu pod dlažby penetrace podkladu pod dlažby</t>
  </si>
  <si>
    <t>800-771</t>
  </si>
  <si>
    <t>Odkaz na mn. položky pořadí 228 : 28,58000</t>
  </si>
  <si>
    <t>771575109R00</t>
  </si>
  <si>
    <t>Montáž podlah z dlaždic keramických 300 x 300 mm, režných nebo glazovaných, hladkých, kladených do flexibilního tmele</t>
  </si>
  <si>
    <t>m.č. 03 : 13,83</t>
  </si>
  <si>
    <t>m.č. 06 : 10,47</t>
  </si>
  <si>
    <t>m.č. 09 : 1,87</t>
  </si>
  <si>
    <t>m.č. 10 : 2,41</t>
  </si>
  <si>
    <t>771577113R00</t>
  </si>
  <si>
    <t>Hrany schodů, dilatační, koutové, ukončovací a přechodové profily profily přechodové eloxovaný hliník, dekorativní spojení dvou podlah stejné výšky, uložení do tmele, výška profilu 8 mm, šířka profilu 10 mm</t>
  </si>
  <si>
    <t>prahy : 0,7*2+0,8*6+0,9</t>
  </si>
  <si>
    <t>771578011R00</t>
  </si>
  <si>
    <t>Zvláštní úpravy spár spára podlaha-stěna silikonem</t>
  </si>
  <si>
    <t>vč. dodávky a montáže silikonu.</t>
  </si>
  <si>
    <t>m.č. 03 : (5,56+2,605)*2</t>
  </si>
  <si>
    <t>m.č. 06 : (4,01+2,56)*2</t>
  </si>
  <si>
    <t>m.č. 09 : (1,4+1,28)*2</t>
  </si>
  <si>
    <t>m.č. 10 : (1,4+1,65)*2</t>
  </si>
  <si>
    <t>597642030R</t>
  </si>
  <si>
    <t>Dlažba keramická bez glazury (UGL); tl. = 9,0 mm; a = 298 mm; b = 298 mm; povrch: hladký, matný; mrazuvzdorný; protiskluznost: R9; µ = 0,5; barva: černá</t>
  </si>
  <si>
    <t xml:space="preserve">+15% předběžný typ, cena : </t>
  </si>
  <si>
    <t>Odkaz na mn. položky pořadí 228 : 28,58000*1,15</t>
  </si>
  <si>
    <t>998771101R00</t>
  </si>
  <si>
    <t>Přesun hmot pro podlahy z dlaždic v objektech výšky do 6 m</t>
  </si>
  <si>
    <t>776972117R00</t>
  </si>
  <si>
    <t>Čisticí zóny a rohože vstupní rohož, z Al profilůspojených nerewzovým lankema odděleny pryžovými mezikroužky, tloušťky 17 mm</t>
  </si>
  <si>
    <t>800-775</t>
  </si>
  <si>
    <t>Z22 : 0,5*1,0</t>
  </si>
  <si>
    <t>776976101R00</t>
  </si>
  <si>
    <t xml:space="preserve">Čisticí zóny a rohože rám z profilu L, z hliníku,  </t>
  </si>
  <si>
    <t xml:space="preserve">m     </t>
  </si>
  <si>
    <t>Z22 : (0,55+1,05)*2</t>
  </si>
  <si>
    <t>776520010RAB</t>
  </si>
  <si>
    <t>Podlahy povlakové podlahovina heterogenní protiskluzná, tl. 2,0 mm, z pásů, včetně soklíku, bez vyrovnání podkladu</t>
  </si>
  <si>
    <t>lepení a dodávka podlahoviny z PVC, bez podkladu. Svaření podlahoviny. Dodávka a lepení podlahových soklíků z měkčeného PVC. Pastování a vyleštění podlah.</t>
  </si>
  <si>
    <t>bez vyrovnání podkladu</t>
  </si>
  <si>
    <t>m.č. 01 : 9,88</t>
  </si>
  <si>
    <t>m.č. 02 : 14,66</t>
  </si>
  <si>
    <t>m.č. 04 : 114,54</t>
  </si>
  <si>
    <t>m.č. 05 : 8,95</t>
  </si>
  <si>
    <t>m.č. 07 : 0,9</t>
  </si>
  <si>
    <t>m.č. 08 : 3,33</t>
  </si>
  <si>
    <t>m.č. 11 : 6,46</t>
  </si>
  <si>
    <t>998776201R00</t>
  </si>
  <si>
    <t>Přesun hmot pro podlahy povlakové v objektech výšky do 6 m</t>
  </si>
  <si>
    <t>777531023R00</t>
  </si>
  <si>
    <t xml:space="preserve"> Podlahy ze stěrky akrylátové s disperzí samonivelační hmota, tloušťky 3 mm</t>
  </si>
  <si>
    <t>800-773</t>
  </si>
  <si>
    <t>včetně penetrace podkladu</t>
  </si>
  <si>
    <t>998777101R00</t>
  </si>
  <si>
    <t>Přesun hmot pro podlahy syntetické v objektech výšky do 6 m</t>
  </si>
  <si>
    <t>781101210R00</t>
  </si>
  <si>
    <t>Příprava podkladu pod obklady penetrace podkladu pod obklady</t>
  </si>
  <si>
    <t>včetně dodávky materiálu.</t>
  </si>
  <si>
    <t>Odkaz na mn. položky pořadí 240 : 69,16600</t>
  </si>
  <si>
    <t>781475115R00</t>
  </si>
  <si>
    <t>Montáž obkladů vnitřních z dlaždic keramických kladených do tmele 250 x 250 mm,  , kladených do flexibilního tmele</t>
  </si>
  <si>
    <t>m.č. 03 : 2,0*(5,56+2,605)*2-2,0*0,8*2-0,75*1,47+0,15*(0,75+1,47+0,75)-1,0*1,86+1,0*2,4</t>
  </si>
  <si>
    <t>m.č. 06 : 2,0*(4,01+2,56+4,01+0,10+0,2+0,2)-2,0*0,9-0,75*1,47+0,15*(0,75+1,47+0,75)</t>
  </si>
  <si>
    <t>m.č. 09 : 2,0*(1,4+1,28)*2-2,0*0,7</t>
  </si>
  <si>
    <t>m.č. 10 : 2,0*(1,4+1,65)*2-2,0*0,7</t>
  </si>
  <si>
    <t>781497111RS2</t>
  </si>
  <si>
    <t xml:space="preserve">Lišty k obkladům profil ukončovací leštěný hliník, uložení do tmele, výška profilu 8 mm,  </t>
  </si>
  <si>
    <t>m.č. 03 : (5,56+2,605)*2-0,8-1,47</t>
  </si>
  <si>
    <t>m.č. 06 : 4,01+2,56+4,01+0,10+0,2+0,2-0,9+2,56</t>
  </si>
  <si>
    <t>781497121RS2</t>
  </si>
  <si>
    <t xml:space="preserve">Lišty k obkladům profil rohový eloxovaný hliník, uložení do tmele,  , výška profilu 8 mm,  </t>
  </si>
  <si>
    <t>m.č. 03 : 2,0*4+0,75*2+1,0*2+2,4+1,0*2</t>
  </si>
  <si>
    <t>m.č. 06 : 2,0*4+0,75*2</t>
  </si>
  <si>
    <t>m.č. 09 : 2,0*2</t>
  </si>
  <si>
    <t>m.č. 10 : 2,0*2</t>
  </si>
  <si>
    <t>59782200R</t>
  </si>
  <si>
    <t>Obklad keramický typ: běžný; s glazurou (GL); tl. = 6,8 mm; a = 198 mm; b = 248 mm; povrch: hladký, lesklý; barva: světle béžová</t>
  </si>
  <si>
    <t>Odkaz na mn. položky pořadí 240 : 69,16600*1,15</t>
  </si>
  <si>
    <t>998781101R00</t>
  </si>
  <si>
    <t>Přesun hmot pro obklady keramické v objektech výšky do 6 m</t>
  </si>
  <si>
    <t>783220010RAC</t>
  </si>
  <si>
    <t>Nátěry kovových doplňkových konstrukcí syntetické dvojnásobý krycí s emailováním</t>
  </si>
  <si>
    <t>ocel. zárubně 70 : 0,2*(2,05+0,75+2,05)*2</t>
  </si>
  <si>
    <t>ocel. zárubně 80 : 0,2*(2,05+0,85+2,05)*5</t>
  </si>
  <si>
    <t>ocel. zárubeň 90 : 0,2*(2,05+0,95+2,05)</t>
  </si>
  <si>
    <t>784442021RT2</t>
  </si>
  <si>
    <t>Malby z malířských směsí disperzních, v místnostech do 3,8 m, jednobarevné, jednonásobné + 1x penetrace</t>
  </si>
  <si>
    <t>800-784</t>
  </si>
  <si>
    <t>m.č. 01,02,07 : 2,7*(2,56+5,725+4,2+0,44+0,7+1,25+0,7+0,1+0,7+1,29+0,7+3,085+1,5+8,6)-2,7*2,56-2,0*0,8*22,0*0,9*2-1,32*1,47-2,55*1,47-2,55*1,64</t>
  </si>
  <si>
    <t>0,2*(2,0+0,8+2,0)*2+0,15*(2,55+1,64+2,55+2,55+1,47+2,55+1,32+1,47+1,32+2,0+0,9+2,0)</t>
  </si>
  <si>
    <t>m.č. 03 : 0,7*(5,56+2,605+5,56+2,605)-2,0*0,8-1,3*1,47+0,15*(1,3+1,47+1,3)+0,15*(2,0+0,8+2,0)+1,0*(0,1+2,4+0,1)+0,1*2,4</t>
  </si>
  <si>
    <t>m.č. 04 : 3,0*(14,56+7,77+14,56+7,77)+3,0*0,495*8-2,55*1,0-2,52*2,56*5-2,55*3,04-2,0*0,8*3-1,12*1,55-2,7*2,56-1,02*1,88+0,15*(2,45+0,8+2,45)+0,15*(2,55+2,56+2,55)*5</t>
  </si>
  <si>
    <t>+0,15*(2,55+3,04+2,55)</t>
  </si>
  <si>
    <t>m.č 05 : 2,7*(3,39+2,64+3,39+2,64)-2,0*0,8</t>
  </si>
  <si>
    <t>m.č 06 : 0,7*(3,99+2,56+3,99+2,56)</t>
  </si>
  <si>
    <t>m.č 08 : 2,7*(1,1+3,03+1,1+3,03)-2,0*0,8*2-1,3*1,47+0,2*(1,3+1,47+1,3)</t>
  </si>
  <si>
    <t>m.č. 09 : 0,7*(1,28+1,4+1,28+1,4)</t>
  </si>
  <si>
    <t>m.č. 10 : 0,7*(1,4+1,65+1,4+1,65)</t>
  </si>
  <si>
    <t>m.č. 11 : 2,7*(2,66+2,425+2,66+2,425)-2,0*0,8+0,2*(1,3+1,47+1,3)</t>
  </si>
  <si>
    <t>stropy : 9,88+14,66+13,83+8,95+10,47+0,9+3,33+1,87+2,41+6,46+0,3*14,5</t>
  </si>
  <si>
    <t>781497114RS1</t>
  </si>
  <si>
    <t>Lišty k obkladům listela eloxovaný hliník, uložení do tmele, výška profilu 7 mm, šířka profilu 10 mm</t>
  </si>
  <si>
    <t>OV1 : (0,8+0,6)*2</t>
  </si>
  <si>
    <t>OV2 : (0,8+0,2)*2*3</t>
  </si>
  <si>
    <t>OV2a : (1,3+0,25)*2</t>
  </si>
  <si>
    <t>787911111R00</t>
  </si>
  <si>
    <t>Montáž zrcadla na stěnu, lepidlem, plochy do 2 m2</t>
  </si>
  <si>
    <t>800-787</t>
  </si>
  <si>
    <t>včetně dodávky lepidla.</t>
  </si>
  <si>
    <t>OV1 : 0,8*0,6</t>
  </si>
  <si>
    <t>OV2 : 0,8*0,2*3</t>
  </si>
  <si>
    <t>OV2a : 1,3*0,25</t>
  </si>
  <si>
    <t>63465124R</t>
  </si>
  <si>
    <t>sklo plavené zrcadlo; čiré; š = 1 600 mm; l = 2000,0 mm; tl = 4,0 mm</t>
  </si>
  <si>
    <t xml:space="preserve">+10% : </t>
  </si>
  <si>
    <t>Odkaz na mn. položky pořadí 248 : 1,28500*1,1</t>
  </si>
  <si>
    <t>998787101R00</t>
  </si>
  <si>
    <t>Přesun hmot pro zasklívání v objektech výšky do 6 m</t>
  </si>
  <si>
    <t>Nařezání izolace na potřebný rouzměr. Vložení izolace do stěny bez dodávky tepelné izolace.</t>
  </si>
  <si>
    <t>310271525R00</t>
  </si>
  <si>
    <t>Zazdívka otvorů z pórobetonových tvárnic plochy od 0,25 m2 do 1 m2 , tloušťka zdiva 250 mm</t>
  </si>
  <si>
    <t>801-4</t>
  </si>
  <si>
    <t>ve zdivu nadzákladovém, včetně pomocného pracovního lešení</t>
  </si>
  <si>
    <t>0,4*1,2*0,25</t>
  </si>
  <si>
    <t>317234410RT2</t>
  </si>
  <si>
    <t>Vyzdívka mezi nosníky cementovou</t>
  </si>
  <si>
    <t>jakýmikoliv cihlami pálenými na jakoukoliv maltu,</t>
  </si>
  <si>
    <t>0,25*1,2*0,06</t>
  </si>
  <si>
    <t>317941121R00</t>
  </si>
  <si>
    <t>Osazení ocelových válcovaných nosníků na zdivu bez dodávky materiálu, výšky do 120 mm</t>
  </si>
  <si>
    <t>profilu I, nebo IE, nebo U, nebo UE, nebo L</t>
  </si>
  <si>
    <t>L50/50/5 - 3,77 kg/m : 1,3*2*3,77*0,001</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</si>
  <si>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</si>
  <si>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</si>
  <si>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</si>
  <si>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1,3*0,5</t>
  </si>
  <si>
    <t>349231821RT2</t>
  </si>
  <si>
    <t>Přizdívka ostění s ozubem  přes 150 do 300 mm</t>
  </si>
  <si>
    <t>ve vybouraných otvorech, s vysekáním kapes pro zavázání, z jakýchkoliv cihel, z pomocného pracovního lešení o výšce podlahy do 1900 mm a pro zatížení do 1,5 kPa,</t>
  </si>
  <si>
    <t>0,6*2</t>
  </si>
  <si>
    <t>413232211RT2</t>
  </si>
  <si>
    <t>Zazdívka zhlaví jakýmikoliv cihlami pálenými válcovaných nosníků výšky do 150 mm</t>
  </si>
  <si>
    <t>317238131R25</t>
  </si>
  <si>
    <t>Nadezdívka překladů š. 250 mm na maltu vápenocementovou 5 MPa</t>
  </si>
  <si>
    <t>RTS 22/ II</t>
  </si>
  <si>
    <t>133301510000R</t>
  </si>
  <si>
    <t>Tyč ocelová válcovaná za tepla průřez: rovnoramenné L; značka: S235JR (1.0038); a = 50 mm; b = 50 mm; t = 5,0 mm</t>
  </si>
  <si>
    <t>hmotnost 3,77 kg/m : 1,3*2*3,77*1,08</t>
  </si>
  <si>
    <t>342255028RT1</t>
  </si>
  <si>
    <t>Příčky z cihel a tvárnic nepálených příčky z příčkovek pórobetonových tloušťky 150 mm</t>
  </si>
  <si>
    <t>včetně pomocného lešení</t>
  </si>
  <si>
    <t>3,0*4,6</t>
  </si>
  <si>
    <t>342668111R00</t>
  </si>
  <si>
    <t>Těsnění styku příčky se stávající stěnou PU pěnou</t>
  </si>
  <si>
    <t>342948111R00</t>
  </si>
  <si>
    <t>Kotvení příček ke konstrukci kotvami na hmoždinky</t>
  </si>
  <si>
    <t>Včetně dodávky kotev a spojovacího materiálu.</t>
  </si>
  <si>
    <t>Včetně dodávky kotev i spojovacího materiálu.</t>
  </si>
  <si>
    <t>3,0*2</t>
  </si>
  <si>
    <t>632415120RT2</t>
  </si>
  <si>
    <t>Potěr ze suchých směsí cementový samonivelační vyrovnávací, tloušťky 20 mm, včetně penetrace</t>
  </si>
  <si>
    <t>s rozprostřením a uhlazením</t>
  </si>
  <si>
    <t>Odkaz na mn. položky pořadí 39 : 22,02500</t>
  </si>
  <si>
    <t>632451014R00</t>
  </si>
  <si>
    <t>Vyrovnávací potěr ze suché směsi v pásu tloušťky 50 mm</t>
  </si>
  <si>
    <t>1,0*0,25+2,5*0,2</t>
  </si>
  <si>
    <t>776421100R00</t>
  </si>
  <si>
    <t>Lepení soklíků PVC a napojení krytiny na stěnu lepení podlahových soklíků z PVC a vinylu</t>
  </si>
  <si>
    <t>m.č. 48 : 4,6</t>
  </si>
  <si>
    <t>28342458R</t>
  </si>
  <si>
    <t>lišta soklová; pro vinylové podlahy; materiál měkké PVC; š = 30,0 mm; h = 30,0 mm; 8 dekorů</t>
  </si>
  <si>
    <t>Odkaz na mn. položky pořadí 14 : 4,60000*1,05</t>
  </si>
  <si>
    <t>602011141RT3</t>
  </si>
  <si>
    <t xml:space="preserve">Omítka stěn z hotových směsí vrstva štuková, vápenná,  , tloušťka vrstvy 4 mm,  </t>
  </si>
  <si>
    <t>po jednotlivých vrstvách</t>
  </si>
  <si>
    <t>příčka tl.150mm : 3,0*4,6*2</t>
  </si>
  <si>
    <t>602011193R00</t>
  </si>
  <si>
    <t>Omítka stěn z hotových směsí Doplňkové práce pro omítky stěn z hotových směsí  podkladní nátěr pod tenkovrstvé omítky</t>
  </si>
  <si>
    <t>602016191R00</t>
  </si>
  <si>
    <t>Omítka stěn z hotových směsí Doplňkové práce pro omítky stěn z hotových směsí  penetrační nátěr stěn akrylátový</t>
  </si>
  <si>
    <t>nadpraží : 1,2*0,5*2</t>
  </si>
  <si>
    <t>611425531RT2</t>
  </si>
  <si>
    <t xml:space="preserve">Omítka rýh ve stropech maltou vápennou o šířce rýhy do 150 mm, omítkou štukovou,  </t>
  </si>
  <si>
    <t>z pomocného pracovního lešení o výšce podlahy do 1900 mm a pro zatížení do 1,5 kPa,</t>
  </si>
  <si>
    <t>zapravení po vybour. příčkách : 2,5*0,18+1,0*0,1</t>
  </si>
  <si>
    <t>612401291RT2</t>
  </si>
  <si>
    <t>Omítky malých ploch vnitřních stěn přes 0,09 do 0,25 m2, vápennou štukovou omítkou</t>
  </si>
  <si>
    <t>jakoukoliv maltou, z pomocného pracovního lešení o výšce podlahy do 1900 mm a pro zatížení do 1,5 kPa,</t>
  </si>
  <si>
    <t>nadpraží-zapravení překladů : 2</t>
  </si>
  <si>
    <t>612409991RT2</t>
  </si>
  <si>
    <t>Začištění omítek kolem oken, dveří a obkladů apod. s použitím suché maltové směsi</t>
  </si>
  <si>
    <t>2,05+1,0+2,05</t>
  </si>
  <si>
    <t>612423521R00</t>
  </si>
  <si>
    <t xml:space="preserve">Omítka rýh ve stěnách maltou vápennou hladká, o šířce rýhy do 150 mm,  </t>
  </si>
  <si>
    <t>podrovnání po bour.soklíku : ((2,05+10,4)*2-2,5-1,45*2-0,9*3+0,15*2*2+0,1*2*3)*0,1</t>
  </si>
  <si>
    <t>612423531RT2</t>
  </si>
  <si>
    <t xml:space="preserve">Omítka rýh ve stěnách maltou vápennou štuková, o šířce rýhy do 150 mm,  </t>
  </si>
  <si>
    <t>zapravení po vybour. příčkách : 3,0*2*0,18+3,0*0,1</t>
  </si>
  <si>
    <t>612425931RT2</t>
  </si>
  <si>
    <t>Omítka vápenná vnitřního ostění omítkou štukovou</t>
  </si>
  <si>
    <t>okenního nebo dveřního, z pomocného pracovního lešení o výšce podlahy do 1900 mm a pro zatížení do 1,5 kPa,</t>
  </si>
  <si>
    <t>(2,05+1,0+2,05)*0,25</t>
  </si>
  <si>
    <t>612481211RT8</t>
  </si>
  <si>
    <t>Vyztužení povrchu vnitřních stěn sklotextilní síťovinou s dodávkou síťoviny a stěrkového tmelu</t>
  </si>
  <si>
    <t>Odkaz na mn. položky pořadí 18 : 28,80000</t>
  </si>
  <si>
    <t>642944121R00</t>
  </si>
  <si>
    <t>Osazování ocelových zárubní dodatečně plochy do 2,5 m2</t>
  </si>
  <si>
    <t>lisovaných nebo z úhelníků s vybetonováním prahu</t>
  </si>
  <si>
    <t>764410850R00</t>
  </si>
  <si>
    <t>Demontáž oplechování parapetů rš od 100 do 330 mm</t>
  </si>
  <si>
    <t>766411821R00</t>
  </si>
  <si>
    <t>Demontáž obložení stěn palubkami</t>
  </si>
  <si>
    <t>1,7*1,2</t>
  </si>
  <si>
    <t>766411822R00</t>
  </si>
  <si>
    <t>Demontáž obložení stěn podkladových roštů</t>
  </si>
  <si>
    <t>776401800R00</t>
  </si>
  <si>
    <t>Demontáž soklíků nebo lišt pryžových nebo PVC odstranění a uložení na hromady</t>
  </si>
  <si>
    <t>776511810RT2</t>
  </si>
  <si>
    <t>Odstranění povlakových podlah z nášlapné plochy lepených, bez podložky, z ploch přes 10 do 20 m2</t>
  </si>
  <si>
    <t>2,65*4,78</t>
  </si>
  <si>
    <t>650801113R00</t>
  </si>
  <si>
    <t>Demontáž svítidla stropního, přisazeného</t>
  </si>
  <si>
    <t>M65</t>
  </si>
  <si>
    <t>910      T01</t>
  </si>
  <si>
    <t>Hzs-nezměřitelné stavební práce a přípomoci</t>
  </si>
  <si>
    <t>h</t>
  </si>
  <si>
    <t>73500OAO</t>
  </si>
  <si>
    <t>Otopné těleso - posunutí ke stěně</t>
  </si>
  <si>
    <t>KPL</t>
  </si>
  <si>
    <t>EXP 22</t>
  </si>
  <si>
    <t>941955001R00</t>
  </si>
  <si>
    <t>Lešení lehké pracovní pomocné pomocné, o výšce lešeňové podlahy do 1,2 m</t>
  </si>
  <si>
    <t>962036112R00</t>
  </si>
  <si>
    <t>Demontáž sádrokartonových, sádrovláknitých příček a předstěn příčka, sádrokartonová bez minerální izolace, jednoduchá ocelová konstrukce, 1xopláštěná deskou tl. 12,5 mm</t>
  </si>
  <si>
    <t>3,0*3,73-0,9*2,73</t>
  </si>
  <si>
    <t>962086116R00</t>
  </si>
  <si>
    <t>Bourání zdiva příček z plynosilikátu a pórobetonu a ostatních nepálených zdicích materiálů o objemové hmotnosti do 500 kg/m3, tloušťky do 200 mm</t>
  </si>
  <si>
    <t>nebo vybourání otvorů jakýchkoliv rozměrů, včetně pomocného lešení o výšce podlahy do 1900 mm a pro zatížení do 1,5 kPa  (150 kg/m2),</t>
  </si>
  <si>
    <t>3,05*2,5</t>
  </si>
  <si>
    <t>965048250R00</t>
  </si>
  <si>
    <t>Dočištění povrchu po vybourání dlažeb do cementové malty, plochy do 50%</t>
  </si>
  <si>
    <t>965081813RT2</t>
  </si>
  <si>
    <t>Bourání podlah z dlaždic teracových, tloušťky do 30 mm, plochy přes 1 m2</t>
  </si>
  <si>
    <t>bez podkladního lože, s jakoukoliv výplní spár</t>
  </si>
  <si>
    <t>m.č. 18 : 2,05*10,4+0,15*1,45*2+0,1*0,9*3</t>
  </si>
  <si>
    <t>965081702R00</t>
  </si>
  <si>
    <t>Soklíků z dlažeb keramických tloušťky do 10 mm, výšky do 100 mm</t>
  </si>
  <si>
    <t>m.č. 18 : (2,05+10,4)*2-1,45*2-0,9*3+0,15*2*2+0,1*2*3</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</si>
  <si>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</si>
  <si>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</si>
  <si>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</si>
  <si>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(0,6+1,2+0,6)*0,15</t>
  </si>
  <si>
    <t>968083001R00</t>
  </si>
  <si>
    <t>Vybourání plastových výplní otvorů oken, do 1 m2</t>
  </si>
  <si>
    <t>1,2*0,6</t>
  </si>
  <si>
    <t>968091001R00</t>
  </si>
  <si>
    <t>Vybourání vnitřních parapetů teracových, šířky do 30 cm, tloušťky 3 cm</t>
  </si>
  <si>
    <t>970231250R00</t>
  </si>
  <si>
    <t>Řezání cihelného zdiva hloubka řezu 250 mm</t>
  </si>
  <si>
    <t>2,1*2</t>
  </si>
  <si>
    <t>971033641R00</t>
  </si>
  <si>
    <t>Vybourání otvorů ve zdivu cihelném z jakýchkoliv cihel pálených  na jakoukoliv maltu vápenou nebo vápenocementovou, plochy do 4 m2, tloušťky do 300 mm</t>
  </si>
  <si>
    <t>základovém nebo nadzákladovém,</t>
  </si>
  <si>
    <t>2,5*1,0*0,25</t>
  </si>
  <si>
    <t>973031324R00</t>
  </si>
  <si>
    <t>Vysekání v cihelném zdivu výklenků a kapes kapes na jakoukoliv maltu vápennou nebo vápenocementovou, plochy do 0,1 m2, hloubky do 150 mm</t>
  </si>
  <si>
    <t>Včetně pomocného lešení o výšce podlahy do 1900 mm a pro zatížení do 1,5 kPa  (150 kg/m2).</t>
  </si>
  <si>
    <t>uložení překladů L50/50/5 : 2+2</t>
  </si>
  <si>
    <t>978041103R00</t>
  </si>
  <si>
    <t>Odstranění kontaktního zateplovacího systému z fasádního polystyrenu EPS F, tloušťky 30 mm, s omítkou</t>
  </si>
  <si>
    <t>978041114R00</t>
  </si>
  <si>
    <t>Odstranění kontaktního zateplovacího systému z fasádního polystyrenu EPS F, tloušťky 140 mm, s omítkou</t>
  </si>
  <si>
    <t>2,5*1,0</t>
  </si>
  <si>
    <t>999281145R00</t>
  </si>
  <si>
    <t>Přesun hmot pro opravy a údržbu objektů pro opravy a údržbu dosavadních objektů včetně vnějších plášťů  výšky do 6 m, nošením</t>
  </si>
  <si>
    <t>oborů 801, 803, 811 a 812</t>
  </si>
  <si>
    <t>Odkaz na mn. položky pořadí 51 : 30,08000*0,1</t>
  </si>
  <si>
    <t>Odkaz na mn. položky pořadí 52 : 34,47500</t>
  </si>
  <si>
    <t>771475014R00</t>
  </si>
  <si>
    <t>Montáž soklíků z dlaždic keramických výšky 100 mm, soklíků vodorovných, kladených do flexibilního tmele</t>
  </si>
  <si>
    <t>m.č. 18 : 10,4+2,05+7,9+4,78+2,5+6,85-1,0-1,45*2-0,9*3+0,5*2+0,15*2*2+0,1*2*3</t>
  </si>
  <si>
    <t>m.č. 18 : 2,5*4,78+2,05*10,4+0,5*1,0+0,15*1,45*2+0,1*0,9*3</t>
  </si>
  <si>
    <t>prahy : 0,8*3</t>
  </si>
  <si>
    <t>m.č. 18 : 10,4+2,05+7,9+4,78+2,5+6,85-1,0+0,5*2+0,15*2*2+0,1*2*3</t>
  </si>
  <si>
    <t>dlažba keramická š = 300 mm; l = 300 mm; h = 9,0 mm; povrch matný; pro interiér i exteriér</t>
  </si>
  <si>
    <t>Odkaz na mn. položky pořadí 52 : 34,47500*1,15</t>
  </si>
  <si>
    <t>597642410R</t>
  </si>
  <si>
    <t>dlažba keramická sokl; š = 80 mm; l = 300 mm; h = 9,0 mm; povrch matný; pro interiér i exteriér</t>
  </si>
  <si>
    <t>30,08*3,33333+4,73343</t>
  </si>
  <si>
    <t>783220010RAB</t>
  </si>
  <si>
    <t>Nátěry kovových doplňkových konstrukcí syntetické základní a dvojnásobný krycí</t>
  </si>
  <si>
    <t>L50/50/5 : 1,3*2*0,2</t>
  </si>
  <si>
    <t>784450020RA0</t>
  </si>
  <si>
    <t>Malby z malířských směsí disperzní, penetrace jednonásobná, malba dvojnásobná, bílá</t>
  </si>
  <si>
    <t>979086112R00</t>
  </si>
  <si>
    <t xml:space="preserve">Vodorovná doprava suti a vybouraných hmot nakládání nebo překládání suti a vybouraných hmot na dopravní prostředek při vodorovné dopravě,  ,  </t>
  </si>
  <si>
    <t>832-1</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</si>
  <si>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</si>
  <si>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</si>
  <si>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</si>
  <si>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</si>
  <si>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</si>
  <si>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</si>
  <si>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</si>
  <si>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</si>
  <si>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</si>
  <si>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</si>
  <si>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</si>
  <si>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</si>
  <si>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</si>
  <si>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</si>
  <si>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skládku za uložení směsi betonu a cihel skupina 170101 a 170102</t>
  </si>
  <si>
    <t>POL13_0</t>
  </si>
  <si>
    <t>4,89889</t>
  </si>
  <si>
    <t>Odkaz na mn. položky pořadí 67 : 0,19195*-1</t>
  </si>
  <si>
    <t>Odkaz na mn. položky pořadí 68 : 0,03888*-1</t>
  </si>
  <si>
    <t>Odkaz na mn. položky pořadí 69 : 0,00720*-1</t>
  </si>
  <si>
    <t>979990110R00</t>
  </si>
  <si>
    <t>Poplatek za uložení suti - sádrokartonové desky, skupina odpadu 170802</t>
  </si>
  <si>
    <t>979990141R00</t>
  </si>
  <si>
    <t>Poplatek za uložení suti - polystyren+omítka, skupina odpadu 170604</t>
  </si>
  <si>
    <t>979990163R00</t>
  </si>
  <si>
    <t>Poplatek za uložení suti - plast + sklo, skupina odpadu 170904</t>
  </si>
  <si>
    <t>IN-04.1</t>
  </si>
  <si>
    <t>Dětský stolek 6x, dětská židlička 30x, kancelářská židle otočná s područkami 2x</t>
  </si>
  <si>
    <t>PRO</t>
  </si>
  <si>
    <t>06001.</t>
  </si>
  <si>
    <t>Nerezový pracovní stůl s 2x policí, rovná pracovní deska se zadním a pravým lemem v. 40mm, podnoží z, uzavřených profilů, seřiditelné nástavce nohou, 3 páry nohou, ŠxHxVmm 2100x700x900</t>
  </si>
  <si>
    <t>06002.</t>
  </si>
  <si>
    <t>Termoport AF7 RED DOOR, aktivní vyhřívací modul zajišťující konstatntní teplotu +70°C, napájení 230V, , digitální ovládání, červená barva, ŠxHxVmm 440x640x480 230V/0,5kW</t>
  </si>
  <si>
    <t>06003.</t>
  </si>
  <si>
    <t>Profesionální mikrovlnná trouba PANASONIC NE-1037EZG, celonerezová, komora 330x330x200mm, obs. 22lt., , 1x spodní magnetron, 3 úrovně výkonu (500,1000,340W), funkce rozmrazování (340W), výstupní výkon</t>
  </si>
  <si>
    <t>1000W, programovatelná, bez otočného talíře, ŠxHxVmm 510x330x306 230V/1,49kW</t>
  </si>
  <si>
    <t>06004.</t>
  </si>
  <si>
    <t>Nerezový transportní vozík s opláštěním boků a zad, s křídlovými dveřmi</t>
  </si>
  <si>
    <t>06005.</t>
  </si>
  <si>
    <t>Vozík servírovací demontovaný VC-28-3, nerezové provedení, 4x otočná kolečka (2x s brzdou), rozteč, mezi policemi 560mm, 3x police, ŠxHxVmm 860x560x930</t>
  </si>
  <si>
    <t>06006.</t>
  </si>
  <si>
    <t>Nerezový pracovní stůl s 2x polici, rovná pracovní deska se zadním lemem v. 40mm, podnoží z, uzavřených profilů, seřiditelné nástavce nohou, ŠxHxVmm 830x700x900</t>
  </si>
  <si>
    <t>06007.</t>
  </si>
  <si>
    <t>Nerezový mycí stůl s odkládací plochou, rovná pracovní deska se zadním a levým lemem v. 40mm, vlevo, vevařen 2x lisovaný dřez 300x500x250mm, vpravo vevařen lisovaný dřez 400x500x250mm, uprostřed volný</t>
  </si>
  <si>
    <t>prostor pro vestavbu podstolové myčky, podnoží z uzavřených profilů, seřiditelné nástavce nohou, 3 páry nohou, ŠxHxVmm 2210x700x900</t>
  </si>
  <si>
    <t>06008.</t>
  </si>
  <si>
    <t>Sprcha tlaková na nádobí STAR 120, provedení stolní s napouštěcím ramínkem</t>
  </si>
  <si>
    <t>06009.</t>
  </si>
  <si>
    <t>Myčka nádobí a skla KRUPPS  EL51E, koše 500x500mm, výkon košů za hod. 40, max. výška talířů 350mm,, max. výška skla 320mm, spotřeba vody na cyklus 2lt., dávkovač mycího a oplachového prostředku,</t>
  </si>
  <si>
    <t>ŠxHxVmm 585x610x815 400V/5,92kW</t>
  </si>
  <si>
    <t>06010.</t>
  </si>
  <si>
    <t>Automatický změkčovač kabinetní AZK1,  objem změkčovací pryskyřice 5lt., množství změkčené vody, 2750lt., spotřeba soli na regeneraci 0,75kg, spotřeba vody na regeneraci 50 lt., ŠxHxVmm 220x420x550</t>
  </si>
  <si>
    <t>230V/0,005kW</t>
  </si>
  <si>
    <t>06011.</t>
  </si>
  <si>
    <t>Stolní baterie páková - dodávka ZTI</t>
  </si>
  <si>
    <t>06012.</t>
  </si>
  <si>
    <t>Stolní baterie s loketním ovládáním - dodávka ZTI</t>
  </si>
  <si>
    <t>060MTZ</t>
  </si>
  <si>
    <t>Doprava a montáž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</si>
</sst>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0" fillId="0" borderId="18" xfId="0" applyBorder="1" applyAlignment="1">
      <alignment vertical="top"/>
    </xf>
    <xf numFmtId="165" fontId="16" fillId="4" borderId="0" xfId="0" applyNumberFormat="1" applyFont="1" applyFill="1" applyBorder="1" applyAlignment="1" applyProtection="1">
      <alignment vertical="top" shrinkToFit="1"/>
      <protection locked="0"/>
    </xf>
    <xf numFmtId="0" fontId="16" fillId="0" borderId="0" xfId="0" applyNumberFormat="1" applyFont="1" applyBorder="1" applyAlignment="1">
      <alignmen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A8" sqref="AA8"/>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VuyTcdh7ccy89nAwhFE/1ckC+2hySGcTWKhHSZkZP0oAGWAKiA5b1GeWqA1DsktXUj8cnZiWVryqvRctrPfDlA==" saltValue="LJIDcKmUb6LcmI322jx/t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47"/>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4" t="s">
        <v>24</v>
      </c>
      <c r="B16" s="38" t="s">
        <v>24</v>
      </c>
      <c r="C16" s="62"/>
      <c r="D16" s="63"/>
      <c r="E16" s="83"/>
      <c r="F16" s="84"/>
      <c r="G16" s="83"/>
      <c r="H16" s="84"/>
      <c r="I16" s="83">
        <f>SUMIF(F78:F143,A16,I78:I143)+SUMIF(F78:F143,"PSU",I78:I143)</f>
        <v>0</v>
      </c>
      <c r="J16" s="85"/>
    </row>
    <row r="17" spans="1:10" ht="23.25" customHeight="1" x14ac:dyDescent="0.2">
      <c r="A17" s="194" t="s">
        <v>25</v>
      </c>
      <c r="B17" s="38" t="s">
        <v>25</v>
      </c>
      <c r="C17" s="62"/>
      <c r="D17" s="63"/>
      <c r="E17" s="83"/>
      <c r="F17" s="84"/>
      <c r="G17" s="83"/>
      <c r="H17" s="84"/>
      <c r="I17" s="83">
        <f>SUMIF(F78:F143,A17,I78:I143)</f>
        <v>0</v>
      </c>
      <c r="J17" s="85"/>
    </row>
    <row r="18" spans="1:10" ht="23.25" customHeight="1" x14ac:dyDescent="0.2">
      <c r="A18" s="194" t="s">
        <v>26</v>
      </c>
      <c r="B18" s="38" t="s">
        <v>26</v>
      </c>
      <c r="C18" s="62"/>
      <c r="D18" s="63"/>
      <c r="E18" s="83"/>
      <c r="F18" s="84"/>
      <c r="G18" s="83"/>
      <c r="H18" s="84"/>
      <c r="I18" s="83">
        <f>SUMIF(F78:F143,A18,I78:I143)</f>
        <v>0</v>
      </c>
      <c r="J18" s="85"/>
    </row>
    <row r="19" spans="1:10" ht="23.25" customHeight="1" x14ac:dyDescent="0.2">
      <c r="A19" s="194" t="s">
        <v>223</v>
      </c>
      <c r="B19" s="38" t="s">
        <v>27</v>
      </c>
      <c r="C19" s="62"/>
      <c r="D19" s="63"/>
      <c r="E19" s="83"/>
      <c r="F19" s="84"/>
      <c r="G19" s="83"/>
      <c r="H19" s="84"/>
      <c r="I19" s="83">
        <f>SUMIF(F78:F143,A19,I78:I143)</f>
        <v>0</v>
      </c>
      <c r="J19" s="85"/>
    </row>
    <row r="20" spans="1:10" ht="23.25" customHeight="1" x14ac:dyDescent="0.2">
      <c r="A20" s="194" t="s">
        <v>224</v>
      </c>
      <c r="B20" s="38" t="s">
        <v>28</v>
      </c>
      <c r="C20" s="62"/>
      <c r="D20" s="63"/>
      <c r="E20" s="83"/>
      <c r="F20" s="84"/>
      <c r="G20" s="83"/>
      <c r="H20" s="84"/>
      <c r="I20" s="83">
        <f>SUMIF(F78:F143,A20,I78:I143)</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IF(A24&gt;50, ROUNDUP(A23, 0), ROUNDDOWN(A23, 0))</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IF(A29&gt;50, ROUNDUP(A27, 0), ROUNDDOWN(A27, 0))</f>
        <v>0</v>
      </c>
      <c r="H29" s="171"/>
      <c r="I29" s="171"/>
      <c r="J29" s="172" t="s">
        <v>74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45</v>
      </c>
      <c r="C39" s="145"/>
      <c r="D39" s="145"/>
      <c r="E39" s="145"/>
      <c r="F39" s="146">
        <f>'OVN ON_VN Naklady'!AE30+'SO 01 SO01 Pol'!AE95+'SO 03 D.1.4 Pol'!AE73+'SO 03 D.1.4.4 Pol'!AE250+'SO 03 D.1.4.6 Pol'!AE151+'SO 03 D.1.5 Pol'!AE92+'SO 03 D.SO03.1 Pol'!AE744+'SO 03 D.SO03.2 Pol'!AE174+'SO 03 D.SO03.3 Pol'!AE11+'PS 01 PS01 Pol'!AE27</f>
        <v>0</v>
      </c>
      <c r="G39" s="147">
        <f>'OVN ON_VN Naklady'!AF30+'SO 01 SO01 Pol'!AF95+'SO 03 D.1.4 Pol'!AF73+'SO 03 D.1.4.4 Pol'!AF250+'SO 03 D.1.4.6 Pol'!AF151+'SO 03 D.1.5 Pol'!AF92+'SO 03 D.SO03.1 Pol'!AF744+'SO 03 D.SO03.2 Pol'!AF174+'SO 03 D.SO03.3 Pol'!AF11+'PS 01 PS01 Pol'!AF27</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46</v>
      </c>
      <c r="D40" s="151"/>
      <c r="E40" s="151"/>
      <c r="F40" s="152">
        <f>'OVN ON_VN Naklady'!AE30</f>
        <v>0</v>
      </c>
      <c r="G40" s="153">
        <f>'OVN ON_VN Naklady'!AF30</f>
        <v>0</v>
      </c>
      <c r="H40" s="153">
        <f>(F40*SazbaDPH1/100)+(G40*SazbaDPH2/100)</f>
        <v>0</v>
      </c>
      <c r="I40" s="153">
        <f>F40+G40+H40</f>
        <v>0</v>
      </c>
      <c r="J40" s="154" t="str">
        <f>IF(_xlfn.SINGLE(CenaCelkemVypocet)=0,"",I40/_xlfn.SINGLE(CenaCelkemVypocet)*100)</f>
        <v/>
      </c>
    </row>
    <row r="41" spans="1:10" ht="25.5" customHeight="1" x14ac:dyDescent="0.2">
      <c r="A41" s="134">
        <v>3</v>
      </c>
      <c r="B41" s="155" t="s">
        <v>47</v>
      </c>
      <c r="C41" s="145" t="s">
        <v>46</v>
      </c>
      <c r="D41" s="145"/>
      <c r="E41" s="145"/>
      <c r="F41" s="156">
        <f>'OVN ON_VN Naklady'!AE30</f>
        <v>0</v>
      </c>
      <c r="G41" s="148">
        <f>'OVN ON_VN Naklady'!AF30</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48</v>
      </c>
      <c r="D42" s="151"/>
      <c r="E42" s="151"/>
      <c r="F42" s="152"/>
      <c r="G42" s="153"/>
      <c r="H42" s="153">
        <f>(F42*SazbaDPH1/100)+(G42*SazbaDPH2/100)</f>
        <v>0</v>
      </c>
      <c r="I42" s="153"/>
      <c r="J42" s="154"/>
    </row>
    <row r="43" spans="1:10" ht="25.5" customHeight="1" x14ac:dyDescent="0.2">
      <c r="A43" s="134">
        <v>2</v>
      </c>
      <c r="B43" s="150" t="s">
        <v>49</v>
      </c>
      <c r="C43" s="151" t="s">
        <v>50</v>
      </c>
      <c r="D43" s="151"/>
      <c r="E43" s="151"/>
      <c r="F43" s="152">
        <f>'SO 01 SO01 Pol'!AE95</f>
        <v>0</v>
      </c>
      <c r="G43" s="153">
        <f>'SO 01 SO01 Pol'!AF95</f>
        <v>0</v>
      </c>
      <c r="H43" s="153">
        <f>(F43*SazbaDPH1/100)+(G43*SazbaDPH2/100)</f>
        <v>0</v>
      </c>
      <c r="I43" s="153">
        <f>F43+G43+H43</f>
        <v>0</v>
      </c>
      <c r="J43" s="154" t="str">
        <f>IF(_xlfn.SINGLE(CenaCelkemVypocet)=0,"",I43/_xlfn.SINGLE(CenaCelkemVypocet)*100)</f>
        <v/>
      </c>
    </row>
    <row r="44" spans="1:10" ht="25.5" customHeight="1" x14ac:dyDescent="0.2">
      <c r="A44" s="134">
        <v>3</v>
      </c>
      <c r="B44" s="155" t="s">
        <v>51</v>
      </c>
      <c r="C44" s="145" t="s">
        <v>52</v>
      </c>
      <c r="D44" s="145"/>
      <c r="E44" s="145"/>
      <c r="F44" s="156">
        <f>'SO 01 SO01 Pol'!AE95</f>
        <v>0</v>
      </c>
      <c r="G44" s="148">
        <f>'SO 01 SO01 Pol'!AF95</f>
        <v>0</v>
      </c>
      <c r="H44" s="148">
        <f>(F44*SazbaDPH1/100)+(G44*SazbaDPH2/100)</f>
        <v>0</v>
      </c>
      <c r="I44" s="148">
        <f>F44+G44+H44</f>
        <v>0</v>
      </c>
      <c r="J44" s="149" t="str">
        <f>IF(_xlfn.SINGLE(CenaCelkemVypocet)=0,"",I44/_xlfn.SINGLE(CenaCelkemVypocet)*100)</f>
        <v/>
      </c>
    </row>
    <row r="45" spans="1:10" ht="25.5" customHeight="1" x14ac:dyDescent="0.2">
      <c r="A45" s="134">
        <v>2</v>
      </c>
      <c r="B45" s="150" t="s">
        <v>53</v>
      </c>
      <c r="C45" s="151" t="s">
        <v>54</v>
      </c>
      <c r="D45" s="151"/>
      <c r="E45" s="151"/>
      <c r="F45" s="152">
        <f>'SO 03 D.1.4 Pol'!AE73+'SO 03 D.1.4.4 Pol'!AE250+'SO 03 D.1.4.6 Pol'!AE151+'SO 03 D.1.5 Pol'!AE92+'SO 03 D.SO03.1 Pol'!AE744+'SO 03 D.SO03.2 Pol'!AE174+'SO 03 D.SO03.3 Pol'!AE11</f>
        <v>0</v>
      </c>
      <c r="G45" s="153">
        <f>'SO 03 D.1.4 Pol'!AF73+'SO 03 D.1.4.4 Pol'!AF250+'SO 03 D.1.4.6 Pol'!AF151+'SO 03 D.1.5 Pol'!AF92+'SO 03 D.SO03.1 Pol'!AF744+'SO 03 D.SO03.2 Pol'!AF174+'SO 03 D.SO03.3 Pol'!AF11</f>
        <v>0</v>
      </c>
      <c r="H45" s="153">
        <f>(F45*SazbaDPH1/100)+(G45*SazbaDPH2/100)</f>
        <v>0</v>
      </c>
      <c r="I45" s="153">
        <f>F45+G45+H45</f>
        <v>0</v>
      </c>
      <c r="J45" s="154" t="str">
        <f>IF(_xlfn.SINGLE(CenaCelkemVypocet)=0,"",I45/_xlfn.SINGLE(CenaCelkemVypocet)*100)</f>
        <v/>
      </c>
    </row>
    <row r="46" spans="1:10" ht="25.5" customHeight="1" x14ac:dyDescent="0.2">
      <c r="A46" s="134">
        <v>3</v>
      </c>
      <c r="B46" s="155" t="s">
        <v>55</v>
      </c>
      <c r="C46" s="145" t="s">
        <v>56</v>
      </c>
      <c r="D46" s="145"/>
      <c r="E46" s="145"/>
      <c r="F46" s="156">
        <f>'SO 03 D.1.4 Pol'!AE73</f>
        <v>0</v>
      </c>
      <c r="G46" s="148">
        <f>'SO 03 D.1.4 Pol'!AF73</f>
        <v>0</v>
      </c>
      <c r="H46" s="148">
        <f>(F46*SazbaDPH1/100)+(G46*SazbaDPH2/100)</f>
        <v>0</v>
      </c>
      <c r="I46" s="148">
        <f>F46+G46+H46</f>
        <v>0</v>
      </c>
      <c r="J46" s="149" t="str">
        <f>IF(_xlfn.SINGLE(CenaCelkemVypocet)=0,"",I46/_xlfn.SINGLE(CenaCelkemVypocet)*100)</f>
        <v/>
      </c>
    </row>
    <row r="47" spans="1:10" ht="25.5" customHeight="1" x14ac:dyDescent="0.2">
      <c r="A47" s="134">
        <v>3</v>
      </c>
      <c r="B47" s="155" t="s">
        <v>57</v>
      </c>
      <c r="C47" s="145" t="s">
        <v>58</v>
      </c>
      <c r="D47" s="145"/>
      <c r="E47" s="145"/>
      <c r="F47" s="156">
        <f>'SO 03 D.1.4.4 Pol'!AE250</f>
        <v>0</v>
      </c>
      <c r="G47" s="148">
        <f>'SO 03 D.1.4.4 Pol'!AF250</f>
        <v>0</v>
      </c>
      <c r="H47" s="148">
        <f>(F47*SazbaDPH1/100)+(G47*SazbaDPH2/100)</f>
        <v>0</v>
      </c>
      <c r="I47" s="148">
        <f>F47+G47+H47</f>
        <v>0</v>
      </c>
      <c r="J47" s="149" t="str">
        <f>IF(_xlfn.SINGLE(CenaCelkemVypocet)=0,"",I47/_xlfn.SINGLE(CenaCelkemVypocet)*100)</f>
        <v/>
      </c>
    </row>
    <row r="48" spans="1:10" ht="25.5" customHeight="1" x14ac:dyDescent="0.2">
      <c r="A48" s="134">
        <v>3</v>
      </c>
      <c r="B48" s="155" t="s">
        <v>59</v>
      </c>
      <c r="C48" s="145" t="s">
        <v>60</v>
      </c>
      <c r="D48" s="145"/>
      <c r="E48" s="145"/>
      <c r="F48" s="156">
        <f>'SO 03 D.1.4.6 Pol'!AE151</f>
        <v>0</v>
      </c>
      <c r="G48" s="148">
        <f>'SO 03 D.1.4.6 Pol'!AF151</f>
        <v>0</v>
      </c>
      <c r="H48" s="148">
        <f>(F48*SazbaDPH1/100)+(G48*SazbaDPH2/100)</f>
        <v>0</v>
      </c>
      <c r="I48" s="148">
        <f>F48+G48+H48</f>
        <v>0</v>
      </c>
      <c r="J48" s="149" t="str">
        <f>IF(_xlfn.SINGLE(CenaCelkemVypocet)=0,"",I48/_xlfn.SINGLE(CenaCelkemVypocet)*100)</f>
        <v/>
      </c>
    </row>
    <row r="49" spans="1:10" ht="25.5" customHeight="1" x14ac:dyDescent="0.2">
      <c r="A49" s="134">
        <v>3</v>
      </c>
      <c r="B49" s="155" t="s">
        <v>61</v>
      </c>
      <c r="C49" s="145" t="s">
        <v>62</v>
      </c>
      <c r="D49" s="145"/>
      <c r="E49" s="145"/>
      <c r="F49" s="156">
        <f>'SO 03 D.1.5 Pol'!AE92</f>
        <v>0</v>
      </c>
      <c r="G49" s="148">
        <f>'SO 03 D.1.5 Pol'!AF92</f>
        <v>0</v>
      </c>
      <c r="H49" s="148">
        <f>(F49*SazbaDPH1/100)+(G49*SazbaDPH2/100)</f>
        <v>0</v>
      </c>
      <c r="I49" s="148">
        <f>F49+G49+H49</f>
        <v>0</v>
      </c>
      <c r="J49" s="149" t="str">
        <f>IF(_xlfn.SINGLE(CenaCelkemVypocet)=0,"",I49/_xlfn.SINGLE(CenaCelkemVypocet)*100)</f>
        <v/>
      </c>
    </row>
    <row r="50" spans="1:10" ht="25.5" customHeight="1" x14ac:dyDescent="0.2">
      <c r="A50" s="134">
        <v>3</v>
      </c>
      <c r="B50" s="155" t="s">
        <v>63</v>
      </c>
      <c r="C50" s="145" t="s">
        <v>64</v>
      </c>
      <c r="D50" s="145"/>
      <c r="E50" s="145"/>
      <c r="F50" s="156">
        <f>'SO 03 D.SO03.1 Pol'!AE744</f>
        <v>0</v>
      </c>
      <c r="G50" s="148">
        <f>'SO 03 D.SO03.1 Pol'!AF744</f>
        <v>0</v>
      </c>
      <c r="H50" s="148">
        <f>(F50*SazbaDPH1/100)+(G50*SazbaDPH2/100)</f>
        <v>0</v>
      </c>
      <c r="I50" s="148">
        <f>F50+G50+H50</f>
        <v>0</v>
      </c>
      <c r="J50" s="149" t="str">
        <f>IF(_xlfn.SINGLE(CenaCelkemVypocet)=0,"",I50/_xlfn.SINGLE(CenaCelkemVypocet)*100)</f>
        <v/>
      </c>
    </row>
    <row r="51" spans="1:10" ht="25.5" customHeight="1" x14ac:dyDescent="0.2">
      <c r="A51" s="134">
        <v>3</v>
      </c>
      <c r="B51" s="155" t="s">
        <v>65</v>
      </c>
      <c r="C51" s="145" t="s">
        <v>66</v>
      </c>
      <c r="D51" s="145"/>
      <c r="E51" s="145"/>
      <c r="F51" s="156">
        <f>'SO 03 D.SO03.2 Pol'!AE174</f>
        <v>0</v>
      </c>
      <c r="G51" s="148">
        <f>'SO 03 D.SO03.2 Pol'!AF174</f>
        <v>0</v>
      </c>
      <c r="H51" s="148">
        <f>(F51*SazbaDPH1/100)+(G51*SazbaDPH2/100)</f>
        <v>0</v>
      </c>
      <c r="I51" s="148">
        <f>F51+G51+H51</f>
        <v>0</v>
      </c>
      <c r="J51" s="149" t="str">
        <f>IF(_xlfn.SINGLE(CenaCelkemVypocet)=0,"",I51/_xlfn.SINGLE(CenaCelkemVypocet)*100)</f>
        <v/>
      </c>
    </row>
    <row r="52" spans="1:10" ht="25.5" customHeight="1" x14ac:dyDescent="0.2">
      <c r="A52" s="134">
        <v>3</v>
      </c>
      <c r="B52" s="155" t="s">
        <v>67</v>
      </c>
      <c r="C52" s="145" t="s">
        <v>68</v>
      </c>
      <c r="D52" s="145"/>
      <c r="E52" s="145"/>
      <c r="F52" s="156">
        <f>'SO 03 D.SO03.3 Pol'!AE11</f>
        <v>0</v>
      </c>
      <c r="G52" s="148">
        <f>'SO 03 D.SO03.3 Pol'!AF11</f>
        <v>0</v>
      </c>
      <c r="H52" s="148">
        <f>(F52*SazbaDPH1/100)+(G52*SazbaDPH2/100)</f>
        <v>0</v>
      </c>
      <c r="I52" s="148">
        <f>F52+G52+H52</f>
        <v>0</v>
      </c>
      <c r="J52" s="149" t="str">
        <f>IF(_xlfn.SINGLE(CenaCelkemVypocet)=0,"",I52/_xlfn.SINGLE(CenaCelkemVypocet)*100)</f>
        <v/>
      </c>
    </row>
    <row r="53" spans="1:10" ht="25.5" customHeight="1" x14ac:dyDescent="0.2">
      <c r="A53" s="134">
        <v>2</v>
      </c>
      <c r="B53" s="150"/>
      <c r="C53" s="151" t="s">
        <v>69</v>
      </c>
      <c r="D53" s="151"/>
      <c r="E53" s="151"/>
      <c r="F53" s="152"/>
      <c r="G53" s="153"/>
      <c r="H53" s="153">
        <f>(F53*SazbaDPH1/100)+(G53*SazbaDPH2/100)</f>
        <v>0</v>
      </c>
      <c r="I53" s="153"/>
      <c r="J53" s="154"/>
    </row>
    <row r="54" spans="1:10" ht="25.5" customHeight="1" x14ac:dyDescent="0.2">
      <c r="A54" s="134">
        <v>2</v>
      </c>
      <c r="B54" s="150" t="s">
        <v>70</v>
      </c>
      <c r="C54" s="151" t="s">
        <v>71</v>
      </c>
      <c r="D54" s="151"/>
      <c r="E54" s="151"/>
      <c r="F54" s="152">
        <f>'PS 01 PS01 Pol'!AE27</f>
        <v>0</v>
      </c>
      <c r="G54" s="153">
        <f>'PS 01 PS01 Pol'!AF27</f>
        <v>0</v>
      </c>
      <c r="H54" s="153">
        <f>(F54*SazbaDPH1/100)+(G54*SazbaDPH2/100)</f>
        <v>0</v>
      </c>
      <c r="I54" s="153">
        <f>F54+G54+H54</f>
        <v>0</v>
      </c>
      <c r="J54" s="154" t="str">
        <f>IF(_xlfn.SINGLE(CenaCelkemVypocet)=0,"",I54/_xlfn.SINGLE(CenaCelkemVypocet)*100)</f>
        <v/>
      </c>
    </row>
    <row r="55" spans="1:10" ht="25.5" customHeight="1" x14ac:dyDescent="0.2">
      <c r="A55" s="134">
        <v>3</v>
      </c>
      <c r="B55" s="155" t="s">
        <v>72</v>
      </c>
      <c r="C55" s="145" t="s">
        <v>71</v>
      </c>
      <c r="D55" s="145"/>
      <c r="E55" s="145"/>
      <c r="F55" s="156">
        <f>'PS 01 PS01 Pol'!AE27</f>
        <v>0</v>
      </c>
      <c r="G55" s="148">
        <f>'PS 01 PS01 Pol'!AF27</f>
        <v>0</v>
      </c>
      <c r="H55" s="148">
        <f>(F55*SazbaDPH1/100)+(G55*SazbaDPH2/100)</f>
        <v>0</v>
      </c>
      <c r="I55" s="148">
        <f>F55+G55+H55</f>
        <v>0</v>
      </c>
      <c r="J55" s="149" t="str">
        <f>IF(_xlfn.SINGLE(CenaCelkemVypocet)=0,"",I55/_xlfn.SINGLE(CenaCelkemVypocet)*100)</f>
        <v/>
      </c>
    </row>
    <row r="56" spans="1:10" ht="25.5" customHeight="1" x14ac:dyDescent="0.2">
      <c r="A56" s="134"/>
      <c r="B56" s="157" t="s">
        <v>73</v>
      </c>
      <c r="C56" s="158"/>
      <c r="D56" s="158"/>
      <c r="E56" s="159"/>
      <c r="F56" s="160">
        <f>SUMIF(A39:A55,"=1",F39:F55)</f>
        <v>0</v>
      </c>
      <c r="G56" s="161">
        <f>SUMIF(A39:A55,"=1",G39:G55)</f>
        <v>0</v>
      </c>
      <c r="H56" s="161">
        <f>SUMIF(A39:A55,"=1",H39:H55)</f>
        <v>0</v>
      </c>
      <c r="I56" s="161">
        <f>SUMIF(A39:A55,"=1",I39:I55)</f>
        <v>0</v>
      </c>
      <c r="J56" s="162">
        <f>SUMIF(A39:A55,"=1",J39:J55)</f>
        <v>0</v>
      </c>
    </row>
    <row r="58" spans="1:10" x14ac:dyDescent="0.2">
      <c r="A58" t="s">
        <v>75</v>
      </c>
      <c r="B58" t="s">
        <v>76</v>
      </c>
    </row>
    <row r="59" spans="1:10" x14ac:dyDescent="0.2">
      <c r="A59" t="s">
        <v>77</v>
      </c>
      <c r="B59" t="s">
        <v>78</v>
      </c>
    </row>
    <row r="60" spans="1:10" x14ac:dyDescent="0.2">
      <c r="A60" t="s">
        <v>79</v>
      </c>
      <c r="B60" t="s">
        <v>80</v>
      </c>
    </row>
    <row r="61" spans="1:10" x14ac:dyDescent="0.2">
      <c r="A61" t="s">
        <v>77</v>
      </c>
      <c r="B61" t="s">
        <v>81</v>
      </c>
    </row>
    <row r="62" spans="1:10" x14ac:dyDescent="0.2">
      <c r="A62" t="s">
        <v>79</v>
      </c>
      <c r="B62" t="s">
        <v>82</v>
      </c>
    </row>
    <row r="63" spans="1:10" x14ac:dyDescent="0.2">
      <c r="A63" t="s">
        <v>77</v>
      </c>
      <c r="B63" t="s">
        <v>83</v>
      </c>
    </row>
    <row r="64" spans="1:10" x14ac:dyDescent="0.2">
      <c r="A64" t="s">
        <v>79</v>
      </c>
      <c r="B64" t="s">
        <v>84</v>
      </c>
    </row>
    <row r="65" spans="1:10" x14ac:dyDescent="0.2">
      <c r="A65" t="s">
        <v>77</v>
      </c>
      <c r="B65" t="s">
        <v>85</v>
      </c>
    </row>
    <row r="66" spans="1:10" x14ac:dyDescent="0.2">
      <c r="A66" t="s">
        <v>79</v>
      </c>
      <c r="B66" t="s">
        <v>86</v>
      </c>
    </row>
    <row r="67" spans="1:10" x14ac:dyDescent="0.2">
      <c r="A67" t="s">
        <v>79</v>
      </c>
      <c r="B67" t="s">
        <v>87</v>
      </c>
    </row>
    <row r="68" spans="1:10" x14ac:dyDescent="0.2">
      <c r="A68" t="s">
        <v>79</v>
      </c>
      <c r="B68" t="s">
        <v>88</v>
      </c>
    </row>
    <row r="69" spans="1:10" x14ac:dyDescent="0.2">
      <c r="A69" t="s">
        <v>79</v>
      </c>
      <c r="B69" t="s">
        <v>89</v>
      </c>
    </row>
    <row r="70" spans="1:10" x14ac:dyDescent="0.2">
      <c r="A70" t="s">
        <v>79</v>
      </c>
      <c r="B70" t="s">
        <v>90</v>
      </c>
    </row>
    <row r="71" spans="1:10" x14ac:dyDescent="0.2">
      <c r="A71" t="s">
        <v>79</v>
      </c>
      <c r="B71" t="s">
        <v>91</v>
      </c>
    </row>
    <row r="72" spans="1:10" x14ac:dyDescent="0.2">
      <c r="A72" t="s">
        <v>79</v>
      </c>
      <c r="B72" t="s">
        <v>92</v>
      </c>
    </row>
    <row r="75" spans="1:10" ht="15.75" x14ac:dyDescent="0.25">
      <c r="B75" s="173" t="s">
        <v>93</v>
      </c>
    </row>
    <row r="77" spans="1:10" ht="25.5" customHeight="1" x14ac:dyDescent="0.2">
      <c r="A77" s="175"/>
      <c r="B77" s="178" t="s">
        <v>17</v>
      </c>
      <c r="C77" s="178" t="s">
        <v>5</v>
      </c>
      <c r="D77" s="179"/>
      <c r="E77" s="179"/>
      <c r="F77" s="180" t="s">
        <v>94</v>
      </c>
      <c r="G77" s="180"/>
      <c r="H77" s="180"/>
      <c r="I77" s="180" t="s">
        <v>29</v>
      </c>
      <c r="J77" s="180" t="s">
        <v>0</v>
      </c>
    </row>
    <row r="78" spans="1:10" ht="36.75" customHeight="1" x14ac:dyDescent="0.2">
      <c r="A78" s="176"/>
      <c r="B78" s="181" t="s">
        <v>95</v>
      </c>
      <c r="C78" s="182" t="s">
        <v>96</v>
      </c>
      <c r="D78" s="183"/>
      <c r="E78" s="183"/>
      <c r="F78" s="190" t="s">
        <v>24</v>
      </c>
      <c r="G78" s="191"/>
      <c r="H78" s="191"/>
      <c r="I78" s="191">
        <f>'SO 03 D.1.4.6 Pol'!G8+'SO 03 D.SO03.1 Pol'!G8</f>
        <v>0</v>
      </c>
      <c r="J78" s="187" t="str">
        <f>IF(I144=0,"",I78/I144*100)</f>
        <v/>
      </c>
    </row>
    <row r="79" spans="1:10" ht="36.75" customHeight="1" x14ac:dyDescent="0.2">
      <c r="A79" s="176"/>
      <c r="B79" s="181" t="s">
        <v>97</v>
      </c>
      <c r="C79" s="182" t="s">
        <v>98</v>
      </c>
      <c r="D79" s="183"/>
      <c r="E79" s="183"/>
      <c r="F79" s="190" t="s">
        <v>24</v>
      </c>
      <c r="G79" s="191"/>
      <c r="H79" s="191"/>
      <c r="I79" s="191">
        <f>'SO 01 SO01 Pol'!G8</f>
        <v>0</v>
      </c>
      <c r="J79" s="187" t="str">
        <f>IF(I144=0,"",I79/I144*100)</f>
        <v/>
      </c>
    </row>
    <row r="80" spans="1:10" ht="36.75" customHeight="1" x14ac:dyDescent="0.2">
      <c r="A80" s="176"/>
      <c r="B80" s="181" t="s">
        <v>99</v>
      </c>
      <c r="C80" s="182" t="s">
        <v>100</v>
      </c>
      <c r="D80" s="183"/>
      <c r="E80" s="183"/>
      <c r="F80" s="190" t="s">
        <v>24</v>
      </c>
      <c r="G80" s="191"/>
      <c r="H80" s="191"/>
      <c r="I80" s="191">
        <f>'SO 01 SO01 Pol'!G16</f>
        <v>0</v>
      </c>
      <c r="J80" s="187" t="str">
        <f>IF(I144=0,"",I80/I144*100)</f>
        <v/>
      </c>
    </row>
    <row r="81" spans="1:10" ht="36.75" customHeight="1" x14ac:dyDescent="0.2">
      <c r="A81" s="176"/>
      <c r="B81" s="181" t="s">
        <v>101</v>
      </c>
      <c r="C81" s="182" t="s">
        <v>102</v>
      </c>
      <c r="D81" s="183"/>
      <c r="E81" s="183"/>
      <c r="F81" s="190" t="s">
        <v>24</v>
      </c>
      <c r="G81" s="191"/>
      <c r="H81" s="191"/>
      <c r="I81" s="191">
        <f>'SO 01 SO01 Pol'!G28</f>
        <v>0</v>
      </c>
      <c r="J81" s="187" t="str">
        <f>IF(I144=0,"",I81/I144*100)</f>
        <v/>
      </c>
    </row>
    <row r="82" spans="1:10" ht="36.75" customHeight="1" x14ac:dyDescent="0.2">
      <c r="A82" s="176"/>
      <c r="B82" s="181" t="s">
        <v>103</v>
      </c>
      <c r="C82" s="182" t="s">
        <v>104</v>
      </c>
      <c r="D82" s="183"/>
      <c r="E82" s="183"/>
      <c r="F82" s="190" t="s">
        <v>24</v>
      </c>
      <c r="G82" s="191"/>
      <c r="H82" s="191"/>
      <c r="I82" s="191">
        <f>'SO 01 SO01 Pol'!G37</f>
        <v>0</v>
      </c>
      <c r="J82" s="187" t="str">
        <f>IF(I144=0,"",I82/I144*100)</f>
        <v/>
      </c>
    </row>
    <row r="83" spans="1:10" ht="36.75" customHeight="1" x14ac:dyDescent="0.2">
      <c r="A83" s="176"/>
      <c r="B83" s="181" t="s">
        <v>105</v>
      </c>
      <c r="C83" s="182" t="s">
        <v>106</v>
      </c>
      <c r="D83" s="183"/>
      <c r="E83" s="183"/>
      <c r="F83" s="190" t="s">
        <v>24</v>
      </c>
      <c r="G83" s="191"/>
      <c r="H83" s="191"/>
      <c r="I83" s="191">
        <f>'SO 03 D.SO03.1 Pol'!G72</f>
        <v>0</v>
      </c>
      <c r="J83" s="187" t="str">
        <f>IF(I144=0,"",I83/I144*100)</f>
        <v/>
      </c>
    </row>
    <row r="84" spans="1:10" ht="36.75" customHeight="1" x14ac:dyDescent="0.2">
      <c r="A84" s="176"/>
      <c r="B84" s="181" t="s">
        <v>107</v>
      </c>
      <c r="C84" s="182" t="s">
        <v>108</v>
      </c>
      <c r="D84" s="183"/>
      <c r="E84" s="183"/>
      <c r="F84" s="190" t="s">
        <v>24</v>
      </c>
      <c r="G84" s="191"/>
      <c r="H84" s="191"/>
      <c r="I84" s="191">
        <f>'SO 03 D.SO03.1 Pol'!G142</f>
        <v>0</v>
      </c>
      <c r="J84" s="187" t="str">
        <f>IF(I144=0,"",I84/I144*100)</f>
        <v/>
      </c>
    </row>
    <row r="85" spans="1:10" ht="36.75" customHeight="1" x14ac:dyDescent="0.2">
      <c r="A85" s="176"/>
      <c r="B85" s="181" t="s">
        <v>109</v>
      </c>
      <c r="C85" s="182" t="s">
        <v>110</v>
      </c>
      <c r="D85" s="183"/>
      <c r="E85" s="183"/>
      <c r="F85" s="190" t="s">
        <v>24</v>
      </c>
      <c r="G85" s="191"/>
      <c r="H85" s="191"/>
      <c r="I85" s="191">
        <f>'SO 03 D.SO03.1 Pol'!G170+'SO 03 D.SO03.2 Pol'!G8</f>
        <v>0</v>
      </c>
      <c r="J85" s="187" t="str">
        <f>IF(I144=0,"",I85/I144*100)</f>
        <v/>
      </c>
    </row>
    <row r="86" spans="1:10" ht="36.75" customHeight="1" x14ac:dyDescent="0.2">
      <c r="A86" s="176"/>
      <c r="B86" s="181" t="s">
        <v>111</v>
      </c>
      <c r="C86" s="182" t="s">
        <v>112</v>
      </c>
      <c r="D86" s="183"/>
      <c r="E86" s="183"/>
      <c r="F86" s="190" t="s">
        <v>24</v>
      </c>
      <c r="G86" s="191"/>
      <c r="H86" s="191"/>
      <c r="I86" s="191">
        <f>'SO 03 D.SO03.2 Pol'!G28</f>
        <v>0</v>
      </c>
      <c r="J86" s="187" t="str">
        <f>IF(I144=0,"",I86/I144*100)</f>
        <v/>
      </c>
    </row>
    <row r="87" spans="1:10" ht="36.75" customHeight="1" x14ac:dyDescent="0.2">
      <c r="A87" s="176"/>
      <c r="B87" s="181" t="s">
        <v>113</v>
      </c>
      <c r="C87" s="182" t="s">
        <v>114</v>
      </c>
      <c r="D87" s="183"/>
      <c r="E87" s="183"/>
      <c r="F87" s="190" t="s">
        <v>24</v>
      </c>
      <c r="G87" s="191"/>
      <c r="H87" s="191"/>
      <c r="I87" s="191">
        <f>'SO 03 D.SO03.1 Pol'!G177</f>
        <v>0</v>
      </c>
      <c r="J87" s="187" t="str">
        <f>IF(I144=0,"",I87/I144*100)</f>
        <v/>
      </c>
    </row>
    <row r="88" spans="1:10" ht="36.75" customHeight="1" x14ac:dyDescent="0.2">
      <c r="A88" s="176"/>
      <c r="B88" s="181" t="s">
        <v>115</v>
      </c>
      <c r="C88" s="182" t="s">
        <v>116</v>
      </c>
      <c r="D88" s="183"/>
      <c r="E88" s="183"/>
      <c r="F88" s="190" t="s">
        <v>24</v>
      </c>
      <c r="G88" s="191"/>
      <c r="H88" s="191"/>
      <c r="I88" s="191">
        <f>'SO 03 D.1.4.6 Pol'!G19</f>
        <v>0</v>
      </c>
      <c r="J88" s="187" t="str">
        <f>IF(I144=0,"",I88/I144*100)</f>
        <v/>
      </c>
    </row>
    <row r="89" spans="1:10" ht="36.75" customHeight="1" x14ac:dyDescent="0.2">
      <c r="A89" s="176"/>
      <c r="B89" s="181" t="s">
        <v>117</v>
      </c>
      <c r="C89" s="182" t="s">
        <v>118</v>
      </c>
      <c r="D89" s="183"/>
      <c r="E89" s="183"/>
      <c r="F89" s="190" t="s">
        <v>24</v>
      </c>
      <c r="G89" s="191"/>
      <c r="H89" s="191"/>
      <c r="I89" s="191">
        <f>'SO 03 D.SO03.1 Pol'!G209</f>
        <v>0</v>
      </c>
      <c r="J89" s="187" t="str">
        <f>IF(I144=0,"",I89/I144*100)</f>
        <v/>
      </c>
    </row>
    <row r="90" spans="1:10" ht="36.75" customHeight="1" x14ac:dyDescent="0.2">
      <c r="A90" s="176"/>
      <c r="B90" s="181" t="s">
        <v>119</v>
      </c>
      <c r="C90" s="182" t="s">
        <v>120</v>
      </c>
      <c r="D90" s="183"/>
      <c r="E90" s="183"/>
      <c r="F90" s="190" t="s">
        <v>24</v>
      </c>
      <c r="G90" s="191"/>
      <c r="H90" s="191"/>
      <c r="I90" s="191">
        <f>'SO 01 SO01 Pol'!G46</f>
        <v>0</v>
      </c>
      <c r="J90" s="187" t="str">
        <f>IF(I144=0,"",I90/I144*100)</f>
        <v/>
      </c>
    </row>
    <row r="91" spans="1:10" ht="36.75" customHeight="1" x14ac:dyDescent="0.2">
      <c r="A91" s="176"/>
      <c r="B91" s="181" t="s">
        <v>121</v>
      </c>
      <c r="C91" s="182" t="s">
        <v>122</v>
      </c>
      <c r="D91" s="183"/>
      <c r="E91" s="183"/>
      <c r="F91" s="190" t="s">
        <v>24</v>
      </c>
      <c r="G91" s="191"/>
      <c r="H91" s="191"/>
      <c r="I91" s="191">
        <f>'SO 03 D.SO03.2 Pol'!G37</f>
        <v>0</v>
      </c>
      <c r="J91" s="187" t="str">
        <f>IF(I144=0,"",I91/I144*100)</f>
        <v/>
      </c>
    </row>
    <row r="92" spans="1:10" ht="36.75" customHeight="1" x14ac:dyDescent="0.2">
      <c r="A92" s="176"/>
      <c r="B92" s="181" t="s">
        <v>123</v>
      </c>
      <c r="C92" s="182" t="s">
        <v>124</v>
      </c>
      <c r="D92" s="183"/>
      <c r="E92" s="183"/>
      <c r="F92" s="190" t="s">
        <v>24</v>
      </c>
      <c r="G92" s="191"/>
      <c r="H92" s="191"/>
      <c r="I92" s="191">
        <f>'SO 03 D.SO03.1 Pol'!G238</f>
        <v>0</v>
      </c>
      <c r="J92" s="187" t="str">
        <f>IF(I144=0,"",I92/I144*100)</f>
        <v/>
      </c>
    </row>
    <row r="93" spans="1:10" ht="36.75" customHeight="1" x14ac:dyDescent="0.2">
      <c r="A93" s="176"/>
      <c r="B93" s="181" t="s">
        <v>125</v>
      </c>
      <c r="C93" s="182" t="s">
        <v>126</v>
      </c>
      <c r="D93" s="183"/>
      <c r="E93" s="183"/>
      <c r="F93" s="190" t="s">
        <v>24</v>
      </c>
      <c r="G93" s="191"/>
      <c r="H93" s="191"/>
      <c r="I93" s="191">
        <f>'SO 03 D.SO03.1 Pol'!G246+'SO 03 D.SO03.2 Pol'!G48</f>
        <v>0</v>
      </c>
      <c r="J93" s="187" t="str">
        <f>IF(I144=0,"",I93/I144*100)</f>
        <v/>
      </c>
    </row>
    <row r="94" spans="1:10" ht="36.75" customHeight="1" x14ac:dyDescent="0.2">
      <c r="A94" s="176"/>
      <c r="B94" s="181" t="s">
        <v>127</v>
      </c>
      <c r="C94" s="182" t="s">
        <v>128</v>
      </c>
      <c r="D94" s="183"/>
      <c r="E94" s="183"/>
      <c r="F94" s="190" t="s">
        <v>24</v>
      </c>
      <c r="G94" s="191"/>
      <c r="H94" s="191"/>
      <c r="I94" s="191">
        <f>'SO 03 D.SO03.1 Pol'!G249</f>
        <v>0</v>
      </c>
      <c r="J94" s="187" t="str">
        <f>IF(I144=0,"",I94/I144*100)</f>
        <v/>
      </c>
    </row>
    <row r="95" spans="1:10" ht="36.75" customHeight="1" x14ac:dyDescent="0.2">
      <c r="A95" s="176"/>
      <c r="B95" s="181" t="s">
        <v>129</v>
      </c>
      <c r="C95" s="182" t="s">
        <v>130</v>
      </c>
      <c r="D95" s="183"/>
      <c r="E95" s="183"/>
      <c r="F95" s="190" t="s">
        <v>24</v>
      </c>
      <c r="G95" s="191"/>
      <c r="H95" s="191"/>
      <c r="I95" s="191">
        <f>'SO 03 D.SO03.1 Pol'!G279</f>
        <v>0</v>
      </c>
      <c r="J95" s="187" t="str">
        <f>IF(I144=0,"",I95/I144*100)</f>
        <v/>
      </c>
    </row>
    <row r="96" spans="1:10" ht="36.75" customHeight="1" x14ac:dyDescent="0.2">
      <c r="A96" s="176"/>
      <c r="B96" s="181" t="s">
        <v>131</v>
      </c>
      <c r="C96" s="182" t="s">
        <v>132</v>
      </c>
      <c r="D96" s="183"/>
      <c r="E96" s="183"/>
      <c r="F96" s="190" t="s">
        <v>24</v>
      </c>
      <c r="G96" s="191"/>
      <c r="H96" s="191"/>
      <c r="I96" s="191">
        <f>'SO 03 D.SO03.1 Pol'!G300+'SO 03 D.SO03.2 Pol'!G77</f>
        <v>0</v>
      </c>
      <c r="J96" s="187" t="str">
        <f>IF(I144=0,"",I96/I144*100)</f>
        <v/>
      </c>
    </row>
    <row r="97" spans="1:10" ht="36.75" customHeight="1" x14ac:dyDescent="0.2">
      <c r="A97" s="176"/>
      <c r="B97" s="181" t="s">
        <v>133</v>
      </c>
      <c r="C97" s="182" t="s">
        <v>134</v>
      </c>
      <c r="D97" s="183"/>
      <c r="E97" s="183"/>
      <c r="F97" s="190" t="s">
        <v>24</v>
      </c>
      <c r="G97" s="191"/>
      <c r="H97" s="191"/>
      <c r="I97" s="191">
        <f>'SO 03 D.SO03.2 Pol'!G80</f>
        <v>0</v>
      </c>
      <c r="J97" s="187" t="str">
        <f>IF(I144=0,"",I97/I144*100)</f>
        <v/>
      </c>
    </row>
    <row r="98" spans="1:10" ht="36.75" customHeight="1" x14ac:dyDescent="0.2">
      <c r="A98" s="176"/>
      <c r="B98" s="181" t="s">
        <v>135</v>
      </c>
      <c r="C98" s="182" t="s">
        <v>136</v>
      </c>
      <c r="D98" s="183"/>
      <c r="E98" s="183"/>
      <c r="F98" s="190" t="s">
        <v>24</v>
      </c>
      <c r="G98" s="191"/>
      <c r="H98" s="191"/>
      <c r="I98" s="191">
        <f>'SO 01 SO01 Pol'!G67</f>
        <v>0</v>
      </c>
      <c r="J98" s="187" t="str">
        <f>IF(I144=0,"",I98/I144*100)</f>
        <v/>
      </c>
    </row>
    <row r="99" spans="1:10" ht="36.75" customHeight="1" x14ac:dyDescent="0.2">
      <c r="A99" s="176"/>
      <c r="B99" s="181" t="s">
        <v>137</v>
      </c>
      <c r="C99" s="182" t="s">
        <v>138</v>
      </c>
      <c r="D99" s="183"/>
      <c r="E99" s="183"/>
      <c r="F99" s="190" t="s">
        <v>24</v>
      </c>
      <c r="G99" s="191"/>
      <c r="H99" s="191"/>
      <c r="I99" s="191">
        <f>'SO 03 D.SO03.1 Pol'!G323+'SO 03 D.SO03.2 Pol'!G91</f>
        <v>0</v>
      </c>
      <c r="J99" s="187" t="str">
        <f>IF(I144=0,"",I99/I144*100)</f>
        <v/>
      </c>
    </row>
    <row r="100" spans="1:10" ht="36.75" customHeight="1" x14ac:dyDescent="0.2">
      <c r="A100" s="176"/>
      <c r="B100" s="181" t="s">
        <v>139</v>
      </c>
      <c r="C100" s="182" t="s">
        <v>140</v>
      </c>
      <c r="D100" s="183"/>
      <c r="E100" s="183"/>
      <c r="F100" s="190" t="s">
        <v>24</v>
      </c>
      <c r="G100" s="191"/>
      <c r="H100" s="191"/>
      <c r="I100" s="191">
        <f>'SO 03 D.SO03.1 Pol'!G333</f>
        <v>0</v>
      </c>
      <c r="J100" s="187" t="str">
        <f>IF(I144=0,"",I100/I144*100)</f>
        <v/>
      </c>
    </row>
    <row r="101" spans="1:10" ht="36.75" customHeight="1" x14ac:dyDescent="0.2">
      <c r="A101" s="176"/>
      <c r="B101" s="181" t="s">
        <v>141</v>
      </c>
      <c r="C101" s="182" t="s">
        <v>142</v>
      </c>
      <c r="D101" s="183"/>
      <c r="E101" s="183"/>
      <c r="F101" s="190" t="s">
        <v>24</v>
      </c>
      <c r="G101" s="191"/>
      <c r="H101" s="191"/>
      <c r="I101" s="191">
        <f>'SO 03 D.SO03.2 Pol'!G93</f>
        <v>0</v>
      </c>
      <c r="J101" s="187" t="str">
        <f>IF(I144=0,"",I101/I144*100)</f>
        <v/>
      </c>
    </row>
    <row r="102" spans="1:10" ht="36.75" customHeight="1" x14ac:dyDescent="0.2">
      <c r="A102" s="176"/>
      <c r="B102" s="181" t="s">
        <v>143</v>
      </c>
      <c r="C102" s="182" t="s">
        <v>144</v>
      </c>
      <c r="D102" s="183"/>
      <c r="E102" s="183"/>
      <c r="F102" s="190" t="s">
        <v>24</v>
      </c>
      <c r="G102" s="191"/>
      <c r="H102" s="191"/>
      <c r="I102" s="191">
        <f>'SO 01 SO01 Pol'!G83+'SO 03 D.SO03.1 Pol'!G349+'SO 03 D.SO03.2 Pol'!G124</f>
        <v>0</v>
      </c>
      <c r="J102" s="187" t="str">
        <f>IF(I144=0,"",I102/I144*100)</f>
        <v/>
      </c>
    </row>
    <row r="103" spans="1:10" ht="36.75" customHeight="1" x14ac:dyDescent="0.2">
      <c r="A103" s="176"/>
      <c r="B103" s="181" t="s">
        <v>145</v>
      </c>
      <c r="C103" s="182" t="s">
        <v>146</v>
      </c>
      <c r="D103" s="183"/>
      <c r="E103" s="183"/>
      <c r="F103" s="190" t="s">
        <v>25</v>
      </c>
      <c r="G103" s="191"/>
      <c r="H103" s="191"/>
      <c r="I103" s="191">
        <f>'PS 01 PS01 Pol'!G8</f>
        <v>0</v>
      </c>
      <c r="J103" s="187" t="str">
        <f>IF(I144=0,"",I103/I144*100)</f>
        <v/>
      </c>
    </row>
    <row r="104" spans="1:10" ht="36.75" customHeight="1" x14ac:dyDescent="0.2">
      <c r="A104" s="176"/>
      <c r="B104" s="181" t="s">
        <v>147</v>
      </c>
      <c r="C104" s="182" t="s">
        <v>148</v>
      </c>
      <c r="D104" s="183"/>
      <c r="E104" s="183"/>
      <c r="F104" s="190" t="s">
        <v>25</v>
      </c>
      <c r="G104" s="191"/>
      <c r="H104" s="191"/>
      <c r="I104" s="191">
        <f>'SO 03 D.SO03.1 Pol'!G351</f>
        <v>0</v>
      </c>
      <c r="J104" s="187" t="str">
        <f>IF(I144=0,"",I104/I144*100)</f>
        <v/>
      </c>
    </row>
    <row r="105" spans="1:10" ht="36.75" customHeight="1" x14ac:dyDescent="0.2">
      <c r="A105" s="176"/>
      <c r="B105" s="181" t="s">
        <v>149</v>
      </c>
      <c r="C105" s="182" t="s">
        <v>150</v>
      </c>
      <c r="D105" s="183"/>
      <c r="E105" s="183"/>
      <c r="F105" s="190" t="s">
        <v>25</v>
      </c>
      <c r="G105" s="191"/>
      <c r="H105" s="191"/>
      <c r="I105" s="191">
        <f>'SO 03 D.SO03.1 Pol'!G377</f>
        <v>0</v>
      </c>
      <c r="J105" s="187" t="str">
        <f>IF(I144=0,"",I105/I144*100)</f>
        <v/>
      </c>
    </row>
    <row r="106" spans="1:10" ht="36.75" customHeight="1" x14ac:dyDescent="0.2">
      <c r="A106" s="176"/>
      <c r="B106" s="181" t="s">
        <v>151</v>
      </c>
      <c r="C106" s="182" t="s">
        <v>152</v>
      </c>
      <c r="D106" s="183"/>
      <c r="E106" s="183"/>
      <c r="F106" s="190" t="s">
        <v>25</v>
      </c>
      <c r="G106" s="191"/>
      <c r="H106" s="191"/>
      <c r="I106" s="191">
        <f>'SO 03 D.SO03.1 Pol'!G413</f>
        <v>0</v>
      </c>
      <c r="J106" s="187" t="str">
        <f>IF(I144=0,"",I106/I144*100)</f>
        <v/>
      </c>
    </row>
    <row r="107" spans="1:10" ht="36.75" customHeight="1" x14ac:dyDescent="0.2">
      <c r="A107" s="176"/>
      <c r="B107" s="181" t="s">
        <v>151</v>
      </c>
      <c r="C107" s="182" t="s">
        <v>153</v>
      </c>
      <c r="D107" s="183"/>
      <c r="E107" s="183"/>
      <c r="F107" s="190" t="s">
        <v>25</v>
      </c>
      <c r="G107" s="191"/>
      <c r="H107" s="191"/>
      <c r="I107" s="191">
        <f>'SO 03 D.1.4 Pol'!G65</f>
        <v>0</v>
      </c>
      <c r="J107" s="187" t="str">
        <f>IF(I144=0,"",I107/I144*100)</f>
        <v/>
      </c>
    </row>
    <row r="108" spans="1:10" ht="36.75" customHeight="1" x14ac:dyDescent="0.2">
      <c r="A108" s="176"/>
      <c r="B108" s="181" t="s">
        <v>154</v>
      </c>
      <c r="C108" s="182" t="s">
        <v>155</v>
      </c>
      <c r="D108" s="183"/>
      <c r="E108" s="183"/>
      <c r="F108" s="190" t="s">
        <v>25</v>
      </c>
      <c r="G108" s="191"/>
      <c r="H108" s="191"/>
      <c r="I108" s="191">
        <f>'SO 03 D.1.4.6 Pol'!G21</f>
        <v>0</v>
      </c>
      <c r="J108" s="187" t="str">
        <f>IF(I144=0,"",I108/I144*100)</f>
        <v/>
      </c>
    </row>
    <row r="109" spans="1:10" ht="36.75" customHeight="1" x14ac:dyDescent="0.2">
      <c r="A109" s="176"/>
      <c r="B109" s="181" t="s">
        <v>156</v>
      </c>
      <c r="C109" s="182" t="s">
        <v>157</v>
      </c>
      <c r="D109" s="183"/>
      <c r="E109" s="183"/>
      <c r="F109" s="190" t="s">
        <v>25</v>
      </c>
      <c r="G109" s="191"/>
      <c r="H109" s="191"/>
      <c r="I109" s="191">
        <f>'SO 03 D.1.4.6 Pol'!G85</f>
        <v>0</v>
      </c>
      <c r="J109" s="187" t="str">
        <f>IF(I144=0,"",I109/I144*100)</f>
        <v/>
      </c>
    </row>
    <row r="110" spans="1:10" ht="36.75" customHeight="1" x14ac:dyDescent="0.2">
      <c r="A110" s="176"/>
      <c r="B110" s="181" t="s">
        <v>158</v>
      </c>
      <c r="C110" s="182" t="s">
        <v>159</v>
      </c>
      <c r="D110" s="183"/>
      <c r="E110" s="183"/>
      <c r="F110" s="190" t="s">
        <v>25</v>
      </c>
      <c r="G110" s="191"/>
      <c r="H110" s="191"/>
      <c r="I110" s="191">
        <f>'SO 03 D.1.4.6 Pol'!G124</f>
        <v>0</v>
      </c>
      <c r="J110" s="187" t="str">
        <f>IF(I144=0,"",I110/I144*100)</f>
        <v/>
      </c>
    </row>
    <row r="111" spans="1:10" ht="36.75" customHeight="1" x14ac:dyDescent="0.2">
      <c r="A111" s="176"/>
      <c r="B111" s="181" t="s">
        <v>160</v>
      </c>
      <c r="C111" s="182" t="s">
        <v>161</v>
      </c>
      <c r="D111" s="183"/>
      <c r="E111" s="183"/>
      <c r="F111" s="190" t="s">
        <v>25</v>
      </c>
      <c r="G111" s="191"/>
      <c r="H111" s="191"/>
      <c r="I111" s="191">
        <f>'SO 03 D.1.4.6 Pol'!G131+'SO 03 D.SO03.1 Pol'!G435</f>
        <v>0</v>
      </c>
      <c r="J111" s="187" t="str">
        <f>IF(I144=0,"",I111/I144*100)</f>
        <v/>
      </c>
    </row>
    <row r="112" spans="1:10" ht="36.75" customHeight="1" x14ac:dyDescent="0.2">
      <c r="A112" s="176"/>
      <c r="B112" s="181" t="s">
        <v>162</v>
      </c>
      <c r="C112" s="182" t="s">
        <v>163</v>
      </c>
      <c r="D112" s="183"/>
      <c r="E112" s="183"/>
      <c r="F112" s="190" t="s">
        <v>25</v>
      </c>
      <c r="G112" s="191"/>
      <c r="H112" s="191"/>
      <c r="I112" s="191">
        <f>'SO 03 D.1.5 Pol'!G8</f>
        <v>0</v>
      </c>
      <c r="J112" s="187" t="str">
        <f>IF(I144=0,"",I112/I144*100)</f>
        <v/>
      </c>
    </row>
    <row r="113" spans="1:10" ht="36.75" customHeight="1" x14ac:dyDescent="0.2">
      <c r="A113" s="176"/>
      <c r="B113" s="181" t="s">
        <v>164</v>
      </c>
      <c r="C113" s="182" t="s">
        <v>165</v>
      </c>
      <c r="D113" s="183"/>
      <c r="E113" s="183"/>
      <c r="F113" s="190" t="s">
        <v>25</v>
      </c>
      <c r="G113" s="191"/>
      <c r="H113" s="191"/>
      <c r="I113" s="191">
        <f>'SO 03 D.1.5 Pol'!G77</f>
        <v>0</v>
      </c>
      <c r="J113" s="187" t="str">
        <f>IF(I144=0,"",I113/I144*100)</f>
        <v/>
      </c>
    </row>
    <row r="114" spans="1:10" ht="36.75" customHeight="1" x14ac:dyDescent="0.2">
      <c r="A114" s="176"/>
      <c r="B114" s="181" t="s">
        <v>166</v>
      </c>
      <c r="C114" s="182" t="s">
        <v>167</v>
      </c>
      <c r="D114" s="183"/>
      <c r="E114" s="183"/>
      <c r="F114" s="190" t="s">
        <v>25</v>
      </c>
      <c r="G114" s="191"/>
      <c r="H114" s="191"/>
      <c r="I114" s="191">
        <f>'SO 03 D.1.4 Pol'!G8</f>
        <v>0</v>
      </c>
      <c r="J114" s="187" t="str">
        <f>IF(I144=0,"",I114/I144*100)</f>
        <v/>
      </c>
    </row>
    <row r="115" spans="1:10" ht="36.75" customHeight="1" x14ac:dyDescent="0.2">
      <c r="A115" s="176"/>
      <c r="B115" s="181" t="s">
        <v>168</v>
      </c>
      <c r="C115" s="182" t="s">
        <v>169</v>
      </c>
      <c r="D115" s="183"/>
      <c r="E115" s="183"/>
      <c r="F115" s="190" t="s">
        <v>25</v>
      </c>
      <c r="G115" s="191"/>
      <c r="H115" s="191"/>
      <c r="I115" s="191">
        <f>'SO 03 D.1.4 Pol'!G26</f>
        <v>0</v>
      </c>
      <c r="J115" s="187" t="str">
        <f>IF(I144=0,"",I115/I144*100)</f>
        <v/>
      </c>
    </row>
    <row r="116" spans="1:10" ht="36.75" customHeight="1" x14ac:dyDescent="0.2">
      <c r="A116" s="176"/>
      <c r="B116" s="181" t="s">
        <v>170</v>
      </c>
      <c r="C116" s="182" t="s">
        <v>171</v>
      </c>
      <c r="D116" s="183"/>
      <c r="E116" s="183"/>
      <c r="F116" s="190" t="s">
        <v>25</v>
      </c>
      <c r="G116" s="191"/>
      <c r="H116" s="191"/>
      <c r="I116" s="191">
        <f>'SO 03 D.1.4 Pol'!G60</f>
        <v>0</v>
      </c>
      <c r="J116" s="187" t="str">
        <f>IF(I144=0,"",I116/I144*100)</f>
        <v/>
      </c>
    </row>
    <row r="117" spans="1:10" ht="36.75" customHeight="1" x14ac:dyDescent="0.2">
      <c r="A117" s="176"/>
      <c r="B117" s="181" t="s">
        <v>172</v>
      </c>
      <c r="C117" s="182" t="s">
        <v>173</v>
      </c>
      <c r="D117" s="183"/>
      <c r="E117" s="183"/>
      <c r="F117" s="190" t="s">
        <v>25</v>
      </c>
      <c r="G117" s="191"/>
      <c r="H117" s="191"/>
      <c r="I117" s="191">
        <f>'SO 03 D.1.4 Pol'!G35</f>
        <v>0</v>
      </c>
      <c r="J117" s="187" t="str">
        <f>IF(I144=0,"",I117/I144*100)</f>
        <v/>
      </c>
    </row>
    <row r="118" spans="1:10" ht="36.75" customHeight="1" x14ac:dyDescent="0.2">
      <c r="A118" s="176"/>
      <c r="B118" s="181" t="s">
        <v>174</v>
      </c>
      <c r="C118" s="182" t="s">
        <v>175</v>
      </c>
      <c r="D118" s="183"/>
      <c r="E118" s="183"/>
      <c r="F118" s="190" t="s">
        <v>25</v>
      </c>
      <c r="G118" s="191"/>
      <c r="H118" s="191"/>
      <c r="I118" s="191">
        <f>'SO 03 D.1.4 Pol'!G41</f>
        <v>0</v>
      </c>
      <c r="J118" s="187" t="str">
        <f>IF(I144=0,"",I118/I144*100)</f>
        <v/>
      </c>
    </row>
    <row r="119" spans="1:10" ht="36.75" customHeight="1" x14ac:dyDescent="0.2">
      <c r="A119" s="176"/>
      <c r="B119" s="181" t="s">
        <v>176</v>
      </c>
      <c r="C119" s="182" t="s">
        <v>177</v>
      </c>
      <c r="D119" s="183"/>
      <c r="E119" s="183"/>
      <c r="F119" s="190" t="s">
        <v>25</v>
      </c>
      <c r="G119" s="191"/>
      <c r="H119" s="191"/>
      <c r="I119" s="191">
        <f>'SO 03 D.1.4 Pol'!G45</f>
        <v>0</v>
      </c>
      <c r="J119" s="187" t="str">
        <f>IF(I144=0,"",I119/I144*100)</f>
        <v/>
      </c>
    </row>
    <row r="120" spans="1:10" ht="36.75" customHeight="1" x14ac:dyDescent="0.2">
      <c r="A120" s="176"/>
      <c r="B120" s="181" t="s">
        <v>178</v>
      </c>
      <c r="C120" s="182" t="s">
        <v>179</v>
      </c>
      <c r="D120" s="183"/>
      <c r="E120" s="183"/>
      <c r="F120" s="190" t="s">
        <v>25</v>
      </c>
      <c r="G120" s="191"/>
      <c r="H120" s="191"/>
      <c r="I120" s="191">
        <f>'SO 03 D.SO03.1 Pol'!G451</f>
        <v>0</v>
      </c>
      <c r="J120" s="187" t="str">
        <f>IF(I144=0,"",I120/I144*100)</f>
        <v/>
      </c>
    </row>
    <row r="121" spans="1:10" ht="36.75" customHeight="1" x14ac:dyDescent="0.2">
      <c r="A121" s="176"/>
      <c r="B121" s="181" t="s">
        <v>180</v>
      </c>
      <c r="C121" s="182" t="s">
        <v>181</v>
      </c>
      <c r="D121" s="183"/>
      <c r="E121" s="183"/>
      <c r="F121" s="190" t="s">
        <v>25</v>
      </c>
      <c r="G121" s="191"/>
      <c r="H121" s="191"/>
      <c r="I121" s="191">
        <f>'SO 03 D.SO03.1 Pol'!G476</f>
        <v>0</v>
      </c>
      <c r="J121" s="187" t="str">
        <f>IF(I144=0,"",I121/I144*100)</f>
        <v/>
      </c>
    </row>
    <row r="122" spans="1:10" ht="36.75" customHeight="1" x14ac:dyDescent="0.2">
      <c r="A122" s="176"/>
      <c r="B122" s="181" t="s">
        <v>182</v>
      </c>
      <c r="C122" s="182" t="s">
        <v>183</v>
      </c>
      <c r="D122" s="183"/>
      <c r="E122" s="183"/>
      <c r="F122" s="190" t="s">
        <v>25</v>
      </c>
      <c r="G122" s="191"/>
      <c r="H122" s="191"/>
      <c r="I122" s="191">
        <f>'SO 03 D.SO03.3 Pol'!G8</f>
        <v>0</v>
      </c>
      <c r="J122" s="187" t="str">
        <f>IF(I144=0,"",I122/I144*100)</f>
        <v/>
      </c>
    </row>
    <row r="123" spans="1:10" ht="36.75" customHeight="1" x14ac:dyDescent="0.2">
      <c r="A123" s="176"/>
      <c r="B123" s="181" t="s">
        <v>184</v>
      </c>
      <c r="C123" s="182" t="s">
        <v>185</v>
      </c>
      <c r="D123" s="183"/>
      <c r="E123" s="183"/>
      <c r="F123" s="190" t="s">
        <v>25</v>
      </c>
      <c r="G123" s="191"/>
      <c r="H123" s="191"/>
      <c r="I123" s="191">
        <f>'SO 03 D.1.4.6 Pol'!G147+'SO 03 D.SO03.1 Pol'!G552</f>
        <v>0</v>
      </c>
      <c r="J123" s="187" t="str">
        <f>IF(I144=0,"",I123/I144*100)</f>
        <v/>
      </c>
    </row>
    <row r="124" spans="1:10" ht="36.75" customHeight="1" x14ac:dyDescent="0.2">
      <c r="A124" s="176"/>
      <c r="B124" s="181" t="s">
        <v>186</v>
      </c>
      <c r="C124" s="182" t="s">
        <v>187</v>
      </c>
      <c r="D124" s="183"/>
      <c r="E124" s="183"/>
      <c r="F124" s="190" t="s">
        <v>25</v>
      </c>
      <c r="G124" s="191"/>
      <c r="H124" s="191"/>
      <c r="I124" s="191">
        <f>'SO 03 D.SO03.1 Pol'!G642+'SO 03 D.SO03.2 Pol'!G127</f>
        <v>0</v>
      </c>
      <c r="J124" s="187" t="str">
        <f>IF(I144=0,"",I124/I144*100)</f>
        <v/>
      </c>
    </row>
    <row r="125" spans="1:10" ht="36.75" customHeight="1" x14ac:dyDescent="0.2">
      <c r="A125" s="176"/>
      <c r="B125" s="181" t="s">
        <v>188</v>
      </c>
      <c r="C125" s="182" t="s">
        <v>189</v>
      </c>
      <c r="D125" s="183"/>
      <c r="E125" s="183"/>
      <c r="F125" s="190" t="s">
        <v>25</v>
      </c>
      <c r="G125" s="191"/>
      <c r="H125" s="191"/>
      <c r="I125" s="191">
        <f>'SO 03 D.SO03.1 Pol'!G663</f>
        <v>0</v>
      </c>
      <c r="J125" s="187" t="str">
        <f>IF(I144=0,"",I125/I144*100)</f>
        <v/>
      </c>
    </row>
    <row r="126" spans="1:10" ht="36.75" customHeight="1" x14ac:dyDescent="0.2">
      <c r="A126" s="176"/>
      <c r="B126" s="181" t="s">
        <v>190</v>
      </c>
      <c r="C126" s="182" t="s">
        <v>191</v>
      </c>
      <c r="D126" s="183"/>
      <c r="E126" s="183"/>
      <c r="F126" s="190" t="s">
        <v>25</v>
      </c>
      <c r="G126" s="191"/>
      <c r="H126" s="191"/>
      <c r="I126" s="191">
        <f>'SO 03 D.SO03.1 Pol'!G680</f>
        <v>0</v>
      </c>
      <c r="J126" s="187" t="str">
        <f>IF(I144=0,"",I126/I144*100)</f>
        <v/>
      </c>
    </row>
    <row r="127" spans="1:10" ht="36.75" customHeight="1" x14ac:dyDescent="0.2">
      <c r="A127" s="176"/>
      <c r="B127" s="181" t="s">
        <v>192</v>
      </c>
      <c r="C127" s="182" t="s">
        <v>193</v>
      </c>
      <c r="D127" s="183"/>
      <c r="E127" s="183"/>
      <c r="F127" s="190" t="s">
        <v>25</v>
      </c>
      <c r="G127" s="191"/>
      <c r="H127" s="191"/>
      <c r="I127" s="191">
        <f>'SO 03 D.SO03.1 Pol'!G686</f>
        <v>0</v>
      </c>
      <c r="J127" s="187" t="str">
        <f>IF(I144=0,"",I127/I144*100)</f>
        <v/>
      </c>
    </row>
    <row r="128" spans="1:10" ht="36.75" customHeight="1" x14ac:dyDescent="0.2">
      <c r="A128" s="176"/>
      <c r="B128" s="181" t="s">
        <v>194</v>
      </c>
      <c r="C128" s="182" t="s">
        <v>195</v>
      </c>
      <c r="D128" s="183"/>
      <c r="E128" s="183"/>
      <c r="F128" s="190" t="s">
        <v>25</v>
      </c>
      <c r="G128" s="191"/>
      <c r="H128" s="191"/>
      <c r="I128" s="191">
        <f>'SO 03 D.SO03.1 Pol'!G709+'SO 03 D.SO03.2 Pol'!G147</f>
        <v>0</v>
      </c>
      <c r="J128" s="187" t="str">
        <f>IF(I144=0,"",I128/I144*100)</f>
        <v/>
      </c>
    </row>
    <row r="129" spans="1:10" ht="36.75" customHeight="1" x14ac:dyDescent="0.2">
      <c r="A129" s="176"/>
      <c r="B129" s="181" t="s">
        <v>196</v>
      </c>
      <c r="C129" s="182" t="s">
        <v>197</v>
      </c>
      <c r="D129" s="183"/>
      <c r="E129" s="183"/>
      <c r="F129" s="190" t="s">
        <v>25</v>
      </c>
      <c r="G129" s="191"/>
      <c r="H129" s="191"/>
      <c r="I129" s="191">
        <f>'SO 03 D.SO03.1 Pol'!G714+'SO 03 D.SO03.2 Pol'!G150</f>
        <v>0</v>
      </c>
      <c r="J129" s="187" t="str">
        <f>IF(I144=0,"",I129/I144*100)</f>
        <v/>
      </c>
    </row>
    <row r="130" spans="1:10" ht="36.75" customHeight="1" x14ac:dyDescent="0.2">
      <c r="A130" s="176"/>
      <c r="B130" s="181" t="s">
        <v>198</v>
      </c>
      <c r="C130" s="182" t="s">
        <v>199</v>
      </c>
      <c r="D130" s="183"/>
      <c r="E130" s="183"/>
      <c r="F130" s="190" t="s">
        <v>25</v>
      </c>
      <c r="G130" s="191"/>
      <c r="H130" s="191"/>
      <c r="I130" s="191">
        <f>'SO 03 D.SO03.1 Pol'!G728</f>
        <v>0</v>
      </c>
      <c r="J130" s="187" t="str">
        <f>IF(I144=0,"",I130/I144*100)</f>
        <v/>
      </c>
    </row>
    <row r="131" spans="1:10" ht="36.75" customHeight="1" x14ac:dyDescent="0.2">
      <c r="A131" s="176"/>
      <c r="B131" s="181" t="s">
        <v>200</v>
      </c>
      <c r="C131" s="182" t="s">
        <v>201</v>
      </c>
      <c r="D131" s="183"/>
      <c r="E131" s="183"/>
      <c r="F131" s="190" t="s">
        <v>25</v>
      </c>
      <c r="G131" s="191"/>
      <c r="H131" s="191"/>
      <c r="I131" s="191">
        <f>'SO 03 D.1.4 Pol'!G69</f>
        <v>0</v>
      </c>
      <c r="J131" s="187" t="str">
        <f>IF(I144=0,"",I131/I144*100)</f>
        <v/>
      </c>
    </row>
    <row r="132" spans="1:10" ht="36.75" customHeight="1" x14ac:dyDescent="0.2">
      <c r="A132" s="176"/>
      <c r="B132" s="181" t="s">
        <v>202</v>
      </c>
      <c r="C132" s="182" t="s">
        <v>203</v>
      </c>
      <c r="D132" s="183"/>
      <c r="E132" s="183"/>
      <c r="F132" s="190" t="s">
        <v>26</v>
      </c>
      <c r="G132" s="191"/>
      <c r="H132" s="191"/>
      <c r="I132" s="191">
        <f>'SO 03 D.1.4.4 Pol'!G8</f>
        <v>0</v>
      </c>
      <c r="J132" s="187" t="str">
        <f>IF(I144=0,"",I132/I144*100)</f>
        <v/>
      </c>
    </row>
    <row r="133" spans="1:10" ht="36.75" customHeight="1" x14ac:dyDescent="0.2">
      <c r="A133" s="176"/>
      <c r="B133" s="181" t="s">
        <v>204</v>
      </c>
      <c r="C133" s="182" t="s">
        <v>205</v>
      </c>
      <c r="D133" s="183"/>
      <c r="E133" s="183"/>
      <c r="F133" s="190" t="s">
        <v>26</v>
      </c>
      <c r="G133" s="191"/>
      <c r="H133" s="191"/>
      <c r="I133" s="191">
        <f>'SO 03 D.1.4.4 Pol'!G52</f>
        <v>0</v>
      </c>
      <c r="J133" s="187" t="str">
        <f>IF(I144=0,"",I133/I144*100)</f>
        <v/>
      </c>
    </row>
    <row r="134" spans="1:10" ht="36.75" customHeight="1" x14ac:dyDescent="0.2">
      <c r="A134" s="176"/>
      <c r="B134" s="181" t="s">
        <v>206</v>
      </c>
      <c r="C134" s="182" t="s">
        <v>207</v>
      </c>
      <c r="D134" s="183"/>
      <c r="E134" s="183"/>
      <c r="F134" s="190" t="s">
        <v>26</v>
      </c>
      <c r="G134" s="191"/>
      <c r="H134" s="191"/>
      <c r="I134" s="191">
        <f>'SO 03 D.1.4.4 Pol'!G92</f>
        <v>0</v>
      </c>
      <c r="J134" s="187" t="str">
        <f>IF(I144=0,"",I134/I144*100)</f>
        <v/>
      </c>
    </row>
    <row r="135" spans="1:10" ht="36.75" customHeight="1" x14ac:dyDescent="0.2">
      <c r="A135" s="176"/>
      <c r="B135" s="181" t="s">
        <v>208</v>
      </c>
      <c r="C135" s="182" t="s">
        <v>209</v>
      </c>
      <c r="D135" s="183"/>
      <c r="E135" s="183"/>
      <c r="F135" s="190" t="s">
        <v>26</v>
      </c>
      <c r="G135" s="191"/>
      <c r="H135" s="191"/>
      <c r="I135" s="191">
        <f>'SO 03 D.1.4.4 Pol'!G112</f>
        <v>0</v>
      </c>
      <c r="J135" s="187" t="str">
        <f>IF(I144=0,"",I135/I144*100)</f>
        <v/>
      </c>
    </row>
    <row r="136" spans="1:10" ht="36.75" customHeight="1" x14ac:dyDescent="0.2">
      <c r="A136" s="176"/>
      <c r="B136" s="181" t="s">
        <v>210</v>
      </c>
      <c r="C136" s="182" t="s">
        <v>211</v>
      </c>
      <c r="D136" s="183"/>
      <c r="E136" s="183"/>
      <c r="F136" s="190" t="s">
        <v>26</v>
      </c>
      <c r="G136" s="191"/>
      <c r="H136" s="191"/>
      <c r="I136" s="191">
        <f>'SO 03 D.1.4.4 Pol'!G133</f>
        <v>0</v>
      </c>
      <c r="J136" s="187" t="str">
        <f>IF(I144=0,"",I136/I144*100)</f>
        <v/>
      </c>
    </row>
    <row r="137" spans="1:10" ht="36.75" customHeight="1" x14ac:dyDescent="0.2">
      <c r="A137" s="176"/>
      <c r="B137" s="181" t="s">
        <v>212</v>
      </c>
      <c r="C137" s="182" t="s">
        <v>213</v>
      </c>
      <c r="D137" s="183"/>
      <c r="E137" s="183"/>
      <c r="F137" s="190" t="s">
        <v>26</v>
      </c>
      <c r="G137" s="191"/>
      <c r="H137" s="191"/>
      <c r="I137" s="191">
        <f>'SO 03 D.1.4.4 Pol'!G144</f>
        <v>0</v>
      </c>
      <c r="J137" s="187" t="str">
        <f>IF(I144=0,"",I137/I144*100)</f>
        <v/>
      </c>
    </row>
    <row r="138" spans="1:10" ht="36.75" customHeight="1" x14ac:dyDescent="0.2">
      <c r="A138" s="176"/>
      <c r="B138" s="181" t="s">
        <v>214</v>
      </c>
      <c r="C138" s="182" t="s">
        <v>215</v>
      </c>
      <c r="D138" s="183"/>
      <c r="E138" s="183"/>
      <c r="F138" s="190" t="s">
        <v>26</v>
      </c>
      <c r="G138" s="191"/>
      <c r="H138" s="191"/>
      <c r="I138" s="191">
        <f>'SO 03 D.1.4.4 Pol'!G155</f>
        <v>0</v>
      </c>
      <c r="J138" s="187" t="str">
        <f>IF(I144=0,"",I138/I144*100)</f>
        <v/>
      </c>
    </row>
    <row r="139" spans="1:10" ht="36.75" customHeight="1" x14ac:dyDescent="0.2">
      <c r="A139" s="176"/>
      <c r="B139" s="181" t="s">
        <v>216</v>
      </c>
      <c r="C139" s="182" t="s">
        <v>217</v>
      </c>
      <c r="D139" s="183"/>
      <c r="E139" s="183"/>
      <c r="F139" s="190" t="s">
        <v>26</v>
      </c>
      <c r="G139" s="191"/>
      <c r="H139" s="191"/>
      <c r="I139" s="191">
        <f>'SO 03 D.1.4.4 Pol'!G167</f>
        <v>0</v>
      </c>
      <c r="J139" s="187" t="str">
        <f>IF(I144=0,"",I139/I144*100)</f>
        <v/>
      </c>
    </row>
    <row r="140" spans="1:10" ht="36.75" customHeight="1" x14ac:dyDescent="0.2">
      <c r="A140" s="176"/>
      <c r="B140" s="181" t="s">
        <v>218</v>
      </c>
      <c r="C140" s="182" t="s">
        <v>219</v>
      </c>
      <c r="D140" s="183"/>
      <c r="E140" s="183"/>
      <c r="F140" s="190" t="s">
        <v>26</v>
      </c>
      <c r="G140" s="191"/>
      <c r="H140" s="191"/>
      <c r="I140" s="191">
        <f>'SO 03 D.1.4.4 Pol'!G205</f>
        <v>0</v>
      </c>
      <c r="J140" s="187" t="str">
        <f>IF(I144=0,"",I140/I144*100)</f>
        <v/>
      </c>
    </row>
    <row r="141" spans="1:10" ht="36.75" customHeight="1" x14ac:dyDescent="0.2">
      <c r="A141" s="176"/>
      <c r="B141" s="181" t="s">
        <v>220</v>
      </c>
      <c r="C141" s="182" t="s">
        <v>221</v>
      </c>
      <c r="D141" s="183"/>
      <c r="E141" s="183"/>
      <c r="F141" s="190" t="s">
        <v>222</v>
      </c>
      <c r="G141" s="191"/>
      <c r="H141" s="191"/>
      <c r="I141" s="191">
        <f>'SO 01 SO01 Pol'!G86+'SO 03 D.SO03.2 Pol'!G152</f>
        <v>0</v>
      </c>
      <c r="J141" s="187" t="str">
        <f>IF(I144=0,"",I141/I144*100)</f>
        <v/>
      </c>
    </row>
    <row r="142" spans="1:10" ht="36.75" customHeight="1" x14ac:dyDescent="0.2">
      <c r="A142" s="176"/>
      <c r="B142" s="181" t="s">
        <v>223</v>
      </c>
      <c r="C142" s="182" t="s">
        <v>27</v>
      </c>
      <c r="D142" s="183"/>
      <c r="E142" s="183"/>
      <c r="F142" s="190" t="s">
        <v>223</v>
      </c>
      <c r="G142" s="191"/>
      <c r="H142" s="191"/>
      <c r="I142" s="191">
        <f>'OVN ON_VN Naklady'!G8</f>
        <v>0</v>
      </c>
      <c r="J142" s="187" t="str">
        <f>IF(I144=0,"",I142/I144*100)</f>
        <v/>
      </c>
    </row>
    <row r="143" spans="1:10" ht="36.75" customHeight="1" x14ac:dyDescent="0.2">
      <c r="A143" s="176"/>
      <c r="B143" s="181" t="s">
        <v>224</v>
      </c>
      <c r="C143" s="182" t="s">
        <v>28</v>
      </c>
      <c r="D143" s="183"/>
      <c r="E143" s="183"/>
      <c r="F143" s="190" t="s">
        <v>224</v>
      </c>
      <c r="G143" s="191"/>
      <c r="H143" s="191"/>
      <c r="I143" s="191">
        <f>'OVN ON_VN Naklady'!G22+'SO 03 D.1.4.4 Pol'!G244</f>
        <v>0</v>
      </c>
      <c r="J143" s="187" t="str">
        <f>IF(I144=0,"",I143/I144*100)</f>
        <v/>
      </c>
    </row>
    <row r="144" spans="1:10" ht="25.5" customHeight="1" x14ac:dyDescent="0.2">
      <c r="A144" s="177"/>
      <c r="B144" s="184" t="s">
        <v>1</v>
      </c>
      <c r="C144" s="185"/>
      <c r="D144" s="186"/>
      <c r="E144" s="186"/>
      <c r="F144" s="192"/>
      <c r="G144" s="193"/>
      <c r="H144" s="193"/>
      <c r="I144" s="193">
        <f>SUM(I78:I143)</f>
        <v>0</v>
      </c>
      <c r="J144" s="188">
        <f>SUM(J78:J143)</f>
        <v>0</v>
      </c>
    </row>
    <row r="145" spans="6:10" x14ac:dyDescent="0.2">
      <c r="F145" s="133"/>
      <c r="G145" s="133"/>
      <c r="H145" s="133"/>
      <c r="I145" s="133"/>
      <c r="J145" s="189"/>
    </row>
    <row r="146" spans="6:10" x14ac:dyDescent="0.2">
      <c r="F146" s="133"/>
      <c r="G146" s="133"/>
      <c r="H146" s="133"/>
      <c r="I146" s="133"/>
      <c r="J146" s="189"/>
    </row>
    <row r="147" spans="6:10" x14ac:dyDescent="0.2">
      <c r="F147" s="133"/>
      <c r="G147" s="133"/>
      <c r="H147" s="133"/>
      <c r="I147" s="133"/>
      <c r="J147" s="189"/>
    </row>
  </sheetData>
  <sheetProtection algorithmName="SHA-512" hashValue="G7D8SpqZqSoQyma6Mc3f6EJdDM2vlBp6o314FCfzvD+0mbzTX6fWIN65CPbeX/ap4v70AKbdP69BctnNYg+yvg==" saltValue="4x3B0GPqn5tklwGxUqKtB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5">
    <mergeCell ref="C140:E140"/>
    <mergeCell ref="C141:E141"/>
    <mergeCell ref="C142:E142"/>
    <mergeCell ref="C143:E143"/>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54:E54"/>
    <mergeCell ref="C55:E55"/>
    <mergeCell ref="B56:E56"/>
    <mergeCell ref="C78:E78"/>
    <mergeCell ref="C79:E79"/>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MK5ykUZXFUlECzf3BFVuhQdAjWZnXusopK7ZkTmK1rVGfijm1kS42P7Py6v2hPd9itbIbCBLq04reYE1rka8xA==" saltValue="Hg2XlsfFHR4PNbjY/kxtc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6A6F-AD1B-43E3-B781-5D6A8A0CDF9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225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228</v>
      </c>
      <c r="C3" s="199" t="s">
        <v>46</v>
      </c>
      <c r="D3" s="197"/>
      <c r="E3" s="197"/>
      <c r="F3" s="197"/>
      <c r="G3" s="198"/>
      <c r="AC3" s="174" t="s">
        <v>229</v>
      </c>
      <c r="AG3" t="s">
        <v>230</v>
      </c>
    </row>
    <row r="4" spans="1:60" ht="24.95" customHeight="1" x14ac:dyDescent="0.2">
      <c r="A4" s="200" t="s">
        <v>9</v>
      </c>
      <c r="B4" s="201" t="s">
        <v>47</v>
      </c>
      <c r="C4" s="202" t="s">
        <v>46</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223</v>
      </c>
      <c r="C8" s="244" t="s">
        <v>27</v>
      </c>
      <c r="D8" s="226"/>
      <c r="E8" s="227"/>
      <c r="F8" s="228"/>
      <c r="G8" s="228">
        <f>SUMIF(AG9:AG21,"&lt;&gt;NOR",G9:G21)</f>
        <v>0</v>
      </c>
      <c r="H8" s="228"/>
      <c r="I8" s="228">
        <f>SUM(I9:I21)</f>
        <v>0</v>
      </c>
      <c r="J8" s="228"/>
      <c r="K8" s="228">
        <f>SUM(K9:K21)</f>
        <v>0</v>
      </c>
      <c r="L8" s="228"/>
      <c r="M8" s="228">
        <f>SUM(M9:M21)</f>
        <v>0</v>
      </c>
      <c r="N8" s="227"/>
      <c r="O8" s="227">
        <f>SUM(O9:O21)</f>
        <v>0</v>
      </c>
      <c r="P8" s="227"/>
      <c r="Q8" s="227">
        <f>SUM(Q9:Q21)</f>
        <v>0</v>
      </c>
      <c r="R8" s="228"/>
      <c r="S8" s="228"/>
      <c r="T8" s="229"/>
      <c r="U8" s="223"/>
      <c r="V8" s="223">
        <f>SUM(V9:V21)</f>
        <v>0</v>
      </c>
      <c r="W8" s="223"/>
      <c r="X8" s="223"/>
      <c r="Y8" s="223"/>
      <c r="AG8" t="s">
        <v>255</v>
      </c>
    </row>
    <row r="9" spans="1:60" outlineLevel="1" x14ac:dyDescent="0.2">
      <c r="A9" s="234">
        <v>1</v>
      </c>
      <c r="B9" s="235" t="s">
        <v>256</v>
      </c>
      <c r="C9" s="245" t="s">
        <v>257</v>
      </c>
      <c r="D9" s="236" t="s">
        <v>258</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259</v>
      </c>
      <c r="T9" s="240" t="s">
        <v>260</v>
      </c>
      <c r="U9" s="221">
        <v>0</v>
      </c>
      <c r="V9" s="221">
        <f>ROUND(E9*U9,2)</f>
        <v>0</v>
      </c>
      <c r="W9" s="221"/>
      <c r="X9" s="221" t="s">
        <v>261</v>
      </c>
      <c r="Y9" s="221" t="s">
        <v>262</v>
      </c>
      <c r="Z9" s="210"/>
      <c r="AA9" s="210"/>
      <c r="AB9" s="210"/>
      <c r="AC9" s="210"/>
      <c r="AD9" s="210"/>
      <c r="AE9" s="210"/>
      <c r="AF9" s="210"/>
      <c r="AG9" s="210" t="s">
        <v>263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46" t="s">
        <v>264</v>
      </c>
      <c r="D10" s="242"/>
      <c r="E10" s="242"/>
      <c r="F10" s="242"/>
      <c r="G10" s="242"/>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265</v>
      </c>
      <c r="AH10" s="210"/>
      <c r="AI10" s="210"/>
      <c r="AJ10" s="210"/>
      <c r="AK10" s="210"/>
      <c r="AL10" s="210"/>
      <c r="AM10" s="210"/>
      <c r="AN10" s="210"/>
      <c r="AO10" s="210"/>
      <c r="AP10" s="210"/>
      <c r="AQ10" s="210"/>
      <c r="AR10" s="210"/>
      <c r="AS10" s="210"/>
      <c r="AT10" s="210"/>
      <c r="AU10" s="210"/>
      <c r="AV10" s="210"/>
      <c r="AW10" s="210"/>
      <c r="AX10" s="210"/>
      <c r="AY10" s="210"/>
      <c r="AZ10" s="210"/>
      <c r="BA10" s="241" t="str">
        <f>C10</f>
        <v>Náklady dodavatele vyplývající z povinností dodavatele stanovených obchodními podmínkami před zahájením stavebních prací. Tato skupina zahrnuje zejména náklady na přípravné činnosti.</v>
      </c>
      <c r="BB10" s="210"/>
      <c r="BC10" s="210"/>
      <c r="BD10" s="210"/>
      <c r="BE10" s="210"/>
      <c r="BF10" s="210"/>
      <c r="BG10" s="210"/>
      <c r="BH10" s="210"/>
    </row>
    <row r="11" spans="1:60" outlineLevel="1" x14ac:dyDescent="0.2">
      <c r="A11" s="234">
        <v>2</v>
      </c>
      <c r="B11" s="235" t="s">
        <v>266</v>
      </c>
      <c r="C11" s="245" t="s">
        <v>267</v>
      </c>
      <c r="D11" s="236" t="s">
        <v>258</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259</v>
      </c>
      <c r="T11" s="240" t="s">
        <v>260</v>
      </c>
      <c r="U11" s="221">
        <v>0</v>
      </c>
      <c r="V11" s="221">
        <f>ROUND(E11*U11,2)</f>
        <v>0</v>
      </c>
      <c r="W11" s="221"/>
      <c r="X11" s="221" t="s">
        <v>261</v>
      </c>
      <c r="Y11" s="221" t="s">
        <v>262</v>
      </c>
      <c r="Z11" s="210"/>
      <c r="AA11" s="210"/>
      <c r="AB11" s="210"/>
      <c r="AC11" s="210"/>
      <c r="AD11" s="210"/>
      <c r="AE11" s="210"/>
      <c r="AF11" s="210"/>
      <c r="AG11" s="210" t="s">
        <v>268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6" t="s">
        <v>293</v>
      </c>
      <c r="D12" s="242"/>
      <c r="E12" s="242"/>
      <c r="F12" s="242"/>
      <c r="G12" s="242"/>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265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3" x14ac:dyDescent="0.2">
      <c r="A13" s="217"/>
      <c r="B13" s="218"/>
      <c r="C13" s="247" t="s">
        <v>269</v>
      </c>
      <c r="D13" s="243"/>
      <c r="E13" s="243"/>
      <c r="F13" s="243"/>
      <c r="G13" s="243"/>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265</v>
      </c>
      <c r="AH13" s="210"/>
      <c r="AI13" s="210"/>
      <c r="AJ13" s="210"/>
      <c r="AK13" s="210"/>
      <c r="AL13" s="210"/>
      <c r="AM13" s="210"/>
      <c r="AN13" s="210"/>
      <c r="AO13" s="210"/>
      <c r="AP13" s="210"/>
      <c r="AQ13" s="210"/>
      <c r="AR13" s="210"/>
      <c r="AS13" s="210"/>
      <c r="AT13" s="210"/>
      <c r="AU13" s="210"/>
      <c r="AV13" s="210"/>
      <c r="AW13" s="210"/>
      <c r="AX13" s="210"/>
      <c r="AY13" s="210"/>
      <c r="AZ13" s="210"/>
      <c r="BA13" s="241" t="str">
        <f>C13</f>
        <v>Vyhotovení protokolu o vytyčení stavby se seznamem souřadnic vytyčených bodů a jejich polohopisnými (S-JTSK) a výškopisnými (Bpv) hodnotami.</v>
      </c>
      <c r="BB13" s="210"/>
      <c r="BC13" s="210"/>
      <c r="BD13" s="210"/>
      <c r="BE13" s="210"/>
      <c r="BF13" s="210"/>
      <c r="BG13" s="210"/>
      <c r="BH13" s="210"/>
    </row>
    <row r="14" spans="1:60" outlineLevel="1" x14ac:dyDescent="0.2">
      <c r="A14" s="234">
        <v>3</v>
      </c>
      <c r="B14" s="235" t="s">
        <v>270</v>
      </c>
      <c r="C14" s="245" t="s">
        <v>271</v>
      </c>
      <c r="D14" s="236" t="s">
        <v>258</v>
      </c>
      <c r="E14" s="237">
        <v>1</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259</v>
      </c>
      <c r="T14" s="240" t="s">
        <v>260</v>
      </c>
      <c r="U14" s="221">
        <v>0</v>
      </c>
      <c r="V14" s="221">
        <f>ROUND(E14*U14,2)</f>
        <v>0</v>
      </c>
      <c r="W14" s="221"/>
      <c r="X14" s="221" t="s">
        <v>261</v>
      </c>
      <c r="Y14" s="221" t="s">
        <v>262</v>
      </c>
      <c r="Z14" s="210"/>
      <c r="AA14" s="210"/>
      <c r="AB14" s="210"/>
      <c r="AC14" s="210"/>
      <c r="AD14" s="210"/>
      <c r="AE14" s="210"/>
      <c r="AF14" s="210"/>
      <c r="AG14" s="210" t="s">
        <v>263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46" t="s">
        <v>272</v>
      </c>
      <c r="D15" s="242"/>
      <c r="E15" s="242"/>
      <c r="F15" s="242"/>
      <c r="G15" s="242"/>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265</v>
      </c>
      <c r="AH15" s="210"/>
      <c r="AI15" s="210"/>
      <c r="AJ15" s="210"/>
      <c r="AK15" s="210"/>
      <c r="AL15" s="210"/>
      <c r="AM15" s="210"/>
      <c r="AN15" s="210"/>
      <c r="AO15" s="210"/>
      <c r="AP15" s="210"/>
      <c r="AQ15" s="210"/>
      <c r="AR15" s="210"/>
      <c r="AS15" s="210"/>
      <c r="AT15" s="210"/>
      <c r="AU15" s="210"/>
      <c r="AV15" s="210"/>
      <c r="AW15" s="210"/>
      <c r="AX15" s="210"/>
      <c r="AY15" s="210"/>
      <c r="AZ15" s="210"/>
      <c r="BA15" s="241" t="str">
        <f>C15</f>
        <v>Zaměření a vytýčení stávajících inženýrských sítí v místě stavby z hlediska jejich ochrany při provádění stavby.</v>
      </c>
      <c r="BB15" s="210"/>
      <c r="BC15" s="210"/>
      <c r="BD15" s="210"/>
      <c r="BE15" s="210"/>
      <c r="BF15" s="210"/>
      <c r="BG15" s="210"/>
      <c r="BH15" s="210"/>
    </row>
    <row r="16" spans="1:60" outlineLevel="1" x14ac:dyDescent="0.2">
      <c r="A16" s="234">
        <v>4</v>
      </c>
      <c r="B16" s="235" t="s">
        <v>273</v>
      </c>
      <c r="C16" s="245" t="s">
        <v>274</v>
      </c>
      <c r="D16" s="236" t="s">
        <v>258</v>
      </c>
      <c r="E16" s="237">
        <v>1</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259</v>
      </c>
      <c r="T16" s="240" t="s">
        <v>260</v>
      </c>
      <c r="U16" s="221">
        <v>0</v>
      </c>
      <c r="V16" s="221">
        <f>ROUND(E16*U16,2)</f>
        <v>0</v>
      </c>
      <c r="W16" s="221"/>
      <c r="X16" s="221" t="s">
        <v>261</v>
      </c>
      <c r="Y16" s="221" t="s">
        <v>262</v>
      </c>
      <c r="Z16" s="210"/>
      <c r="AA16" s="210"/>
      <c r="AB16" s="210"/>
      <c r="AC16" s="210"/>
      <c r="AD16" s="210"/>
      <c r="AE16" s="210"/>
      <c r="AF16" s="210"/>
      <c r="AG16" s="210" t="s">
        <v>268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46" t="s">
        <v>275</v>
      </c>
      <c r="D17" s="242"/>
      <c r="E17" s="242"/>
      <c r="F17" s="242"/>
      <c r="G17" s="242"/>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265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4">
        <v>5</v>
      </c>
      <c r="B18" s="235" t="s">
        <v>276</v>
      </c>
      <c r="C18" s="245" t="s">
        <v>277</v>
      </c>
      <c r="D18" s="236" t="s">
        <v>258</v>
      </c>
      <c r="E18" s="237">
        <v>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259</v>
      </c>
      <c r="T18" s="240" t="s">
        <v>260</v>
      </c>
      <c r="U18" s="221">
        <v>0</v>
      </c>
      <c r="V18" s="221">
        <f>ROUND(E18*U18,2)</f>
        <v>0</v>
      </c>
      <c r="W18" s="221"/>
      <c r="X18" s="221" t="s">
        <v>261</v>
      </c>
      <c r="Y18" s="221" t="s">
        <v>262</v>
      </c>
      <c r="Z18" s="210"/>
      <c r="AA18" s="210"/>
      <c r="AB18" s="210"/>
      <c r="AC18" s="210"/>
      <c r="AD18" s="210"/>
      <c r="AE18" s="210"/>
      <c r="AF18" s="210"/>
      <c r="AG18" s="210" t="s">
        <v>278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2" x14ac:dyDescent="0.2">
      <c r="A19" s="217"/>
      <c r="B19" s="218"/>
      <c r="C19" s="246" t="s">
        <v>279</v>
      </c>
      <c r="D19" s="242"/>
      <c r="E19" s="242"/>
      <c r="F19" s="242"/>
      <c r="G19" s="242"/>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265</v>
      </c>
      <c r="AH19" s="210"/>
      <c r="AI19" s="210"/>
      <c r="AJ19" s="210"/>
      <c r="AK19" s="210"/>
      <c r="AL19" s="210"/>
      <c r="AM19" s="210"/>
      <c r="AN19" s="210"/>
      <c r="AO19" s="210"/>
      <c r="AP19" s="210"/>
      <c r="AQ19" s="210"/>
      <c r="AR19" s="210"/>
      <c r="AS19" s="210"/>
      <c r="AT19" s="210"/>
      <c r="AU19" s="210"/>
      <c r="AV19" s="210"/>
      <c r="AW19" s="210"/>
      <c r="AX19" s="210"/>
      <c r="AY19" s="210"/>
      <c r="AZ19" s="210"/>
      <c r="BA19" s="241"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210"/>
      <c r="BC19" s="210"/>
      <c r="BD19" s="210"/>
      <c r="BE19" s="210"/>
      <c r="BF19" s="210"/>
      <c r="BG19" s="210"/>
      <c r="BH19" s="210"/>
    </row>
    <row r="20" spans="1:60" outlineLevel="1" x14ac:dyDescent="0.2">
      <c r="A20" s="234">
        <v>6</v>
      </c>
      <c r="B20" s="235" t="s">
        <v>280</v>
      </c>
      <c r="C20" s="245" t="s">
        <v>281</v>
      </c>
      <c r="D20" s="236" t="s">
        <v>258</v>
      </c>
      <c r="E20" s="237">
        <v>1</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c r="S20" s="239" t="s">
        <v>259</v>
      </c>
      <c r="T20" s="240" t="s">
        <v>260</v>
      </c>
      <c r="U20" s="221">
        <v>0</v>
      </c>
      <c r="V20" s="221">
        <f>ROUND(E20*U20,2)</f>
        <v>0</v>
      </c>
      <c r="W20" s="221"/>
      <c r="X20" s="221" t="s">
        <v>261</v>
      </c>
      <c r="Y20" s="221" t="s">
        <v>262</v>
      </c>
      <c r="Z20" s="210"/>
      <c r="AA20" s="210"/>
      <c r="AB20" s="210"/>
      <c r="AC20" s="210"/>
      <c r="AD20" s="210"/>
      <c r="AE20" s="210"/>
      <c r="AF20" s="210"/>
      <c r="AG20" s="210" t="s">
        <v>268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46" t="s">
        <v>282</v>
      </c>
      <c r="D21" s="242"/>
      <c r="E21" s="242"/>
      <c r="F21" s="242"/>
      <c r="G21" s="242"/>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265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
      <c r="A22" s="224" t="s">
        <v>254</v>
      </c>
      <c r="B22" s="225" t="s">
        <v>224</v>
      </c>
      <c r="C22" s="244" t="s">
        <v>28</v>
      </c>
      <c r="D22" s="226"/>
      <c r="E22" s="227"/>
      <c r="F22" s="228"/>
      <c r="G22" s="228">
        <f>SUMIF(AG23:AG28,"&lt;&gt;NOR",G23:G28)</f>
        <v>0</v>
      </c>
      <c r="H22" s="228"/>
      <c r="I22" s="228">
        <f>SUM(I23:I28)</f>
        <v>0</v>
      </c>
      <c r="J22" s="228"/>
      <c r="K22" s="228">
        <f>SUM(K23:K28)</f>
        <v>0</v>
      </c>
      <c r="L22" s="228"/>
      <c r="M22" s="228">
        <f>SUM(M23:M28)</f>
        <v>0</v>
      </c>
      <c r="N22" s="227"/>
      <c r="O22" s="227">
        <f>SUM(O23:O28)</f>
        <v>0</v>
      </c>
      <c r="P22" s="227"/>
      <c r="Q22" s="227">
        <f>SUM(Q23:Q28)</f>
        <v>0</v>
      </c>
      <c r="R22" s="228"/>
      <c r="S22" s="228"/>
      <c r="T22" s="229"/>
      <c r="U22" s="223"/>
      <c r="V22" s="223">
        <f>SUM(V23:V28)</f>
        <v>0</v>
      </c>
      <c r="W22" s="223"/>
      <c r="X22" s="223"/>
      <c r="Y22" s="223"/>
      <c r="AG22" t="s">
        <v>255</v>
      </c>
    </row>
    <row r="23" spans="1:60" outlineLevel="1" x14ac:dyDescent="0.2">
      <c r="A23" s="234">
        <v>7</v>
      </c>
      <c r="B23" s="235" t="s">
        <v>283</v>
      </c>
      <c r="C23" s="245" t="s">
        <v>284</v>
      </c>
      <c r="D23" s="236" t="s">
        <v>258</v>
      </c>
      <c r="E23" s="237">
        <v>1</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259</v>
      </c>
      <c r="T23" s="240" t="s">
        <v>260</v>
      </c>
      <c r="U23" s="221">
        <v>0</v>
      </c>
      <c r="V23" s="221">
        <f>ROUND(E23*U23,2)</f>
        <v>0</v>
      </c>
      <c r="W23" s="221"/>
      <c r="X23" s="221" t="s">
        <v>261</v>
      </c>
      <c r="Y23" s="221" t="s">
        <v>262</v>
      </c>
      <c r="Z23" s="210"/>
      <c r="AA23" s="210"/>
      <c r="AB23" s="210"/>
      <c r="AC23" s="210"/>
      <c r="AD23" s="210"/>
      <c r="AE23" s="210"/>
      <c r="AF23" s="210"/>
      <c r="AG23" s="210" t="s">
        <v>263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2" x14ac:dyDescent="0.2">
      <c r="A24" s="217"/>
      <c r="B24" s="218"/>
      <c r="C24" s="246" t="s">
        <v>285</v>
      </c>
      <c r="D24" s="242"/>
      <c r="E24" s="242"/>
      <c r="F24" s="242"/>
      <c r="G24" s="242"/>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265</v>
      </c>
      <c r="AH24" s="210"/>
      <c r="AI24" s="210"/>
      <c r="AJ24" s="210"/>
      <c r="AK24" s="210"/>
      <c r="AL24" s="210"/>
      <c r="AM24" s="210"/>
      <c r="AN24" s="210"/>
      <c r="AO24" s="210"/>
      <c r="AP24" s="210"/>
      <c r="AQ24" s="210"/>
      <c r="AR24" s="210"/>
      <c r="AS24" s="210"/>
      <c r="AT24" s="210"/>
      <c r="AU24" s="210"/>
      <c r="AV24" s="210"/>
      <c r="AW24" s="210"/>
      <c r="AX24" s="210"/>
      <c r="AY24" s="210"/>
      <c r="AZ24" s="210"/>
      <c r="BA24" s="241" t="str">
        <f>C24</f>
        <v>Náklady zhotovitele, související s prováděním zkoušek a revizí předepsaných technickými normami nebo objednatelem a které jsou pro provedení díla nezbytné.</v>
      </c>
      <c r="BB24" s="210"/>
      <c r="BC24" s="210"/>
      <c r="BD24" s="210"/>
      <c r="BE24" s="210"/>
      <c r="BF24" s="210"/>
      <c r="BG24" s="210"/>
      <c r="BH24" s="210"/>
    </row>
    <row r="25" spans="1:60" outlineLevel="1" x14ac:dyDescent="0.2">
      <c r="A25" s="234">
        <v>8</v>
      </c>
      <c r="B25" s="235" t="s">
        <v>286</v>
      </c>
      <c r="C25" s="245" t="s">
        <v>287</v>
      </c>
      <c r="D25" s="236" t="s">
        <v>258</v>
      </c>
      <c r="E25" s="237">
        <v>1</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259</v>
      </c>
      <c r="T25" s="240" t="s">
        <v>260</v>
      </c>
      <c r="U25" s="221">
        <v>0</v>
      </c>
      <c r="V25" s="221">
        <f>ROUND(E25*U25,2)</f>
        <v>0</v>
      </c>
      <c r="W25" s="221"/>
      <c r="X25" s="221" t="s">
        <v>261</v>
      </c>
      <c r="Y25" s="221" t="s">
        <v>262</v>
      </c>
      <c r="Z25" s="210"/>
      <c r="AA25" s="210"/>
      <c r="AB25" s="210"/>
      <c r="AC25" s="210"/>
      <c r="AD25" s="210"/>
      <c r="AE25" s="210"/>
      <c r="AF25" s="210"/>
      <c r="AG25" s="210" t="s">
        <v>263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46" t="s">
        <v>288</v>
      </c>
      <c r="D26" s="242"/>
      <c r="E26" s="242"/>
      <c r="F26" s="242"/>
      <c r="G26" s="242"/>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265</v>
      </c>
      <c r="AH26" s="210"/>
      <c r="AI26" s="210"/>
      <c r="AJ26" s="210"/>
      <c r="AK26" s="210"/>
      <c r="AL26" s="210"/>
      <c r="AM26" s="210"/>
      <c r="AN26" s="210"/>
      <c r="AO26" s="210"/>
      <c r="AP26" s="210"/>
      <c r="AQ26" s="210"/>
      <c r="AR26" s="210"/>
      <c r="AS26" s="210"/>
      <c r="AT26" s="210"/>
      <c r="AU26" s="210"/>
      <c r="AV26" s="210"/>
      <c r="AW26" s="210"/>
      <c r="AX26" s="210"/>
      <c r="AY26" s="210"/>
      <c r="AZ26" s="210"/>
      <c r="BA26" s="241" t="str">
        <f>C26</f>
        <v>Náklady zhotovitele, které vzniknou v souvislosti s povinnostmi zhotovitele při předání a převzetí díla.</v>
      </c>
      <c r="BB26" s="210"/>
      <c r="BC26" s="210"/>
      <c r="BD26" s="210"/>
      <c r="BE26" s="210"/>
      <c r="BF26" s="210"/>
      <c r="BG26" s="210"/>
      <c r="BH26" s="210"/>
    </row>
    <row r="27" spans="1:60" outlineLevel="1" x14ac:dyDescent="0.2">
      <c r="A27" s="234">
        <v>9</v>
      </c>
      <c r="B27" s="235" t="s">
        <v>289</v>
      </c>
      <c r="C27" s="245" t="s">
        <v>290</v>
      </c>
      <c r="D27" s="236" t="s">
        <v>258</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259</v>
      </c>
      <c r="T27" s="240" t="s">
        <v>260</v>
      </c>
      <c r="U27" s="221">
        <v>0</v>
      </c>
      <c r="V27" s="221">
        <f>ROUND(E27*U27,2)</f>
        <v>0</v>
      </c>
      <c r="W27" s="221"/>
      <c r="X27" s="221" t="s">
        <v>261</v>
      </c>
      <c r="Y27" s="221" t="s">
        <v>262</v>
      </c>
      <c r="Z27" s="210"/>
      <c r="AA27" s="210"/>
      <c r="AB27" s="210"/>
      <c r="AC27" s="210"/>
      <c r="AD27" s="210"/>
      <c r="AE27" s="210"/>
      <c r="AF27" s="210"/>
      <c r="AG27" s="210" t="s">
        <v>263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46" t="s">
        <v>291</v>
      </c>
      <c r="D28" s="242"/>
      <c r="E28" s="242"/>
      <c r="F28" s="242"/>
      <c r="G28" s="242"/>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265</v>
      </c>
      <c r="AH28" s="210"/>
      <c r="AI28" s="210"/>
      <c r="AJ28" s="210"/>
      <c r="AK28" s="210"/>
      <c r="AL28" s="210"/>
      <c r="AM28" s="210"/>
      <c r="AN28" s="210"/>
      <c r="AO28" s="210"/>
      <c r="AP28" s="210"/>
      <c r="AQ28" s="210"/>
      <c r="AR28" s="210"/>
      <c r="AS28" s="210"/>
      <c r="AT28" s="210"/>
      <c r="AU28" s="210"/>
      <c r="AV28" s="210"/>
      <c r="AW28" s="210"/>
      <c r="AX28" s="210"/>
      <c r="AY28" s="210"/>
      <c r="AZ28" s="210"/>
      <c r="BA28" s="241" t="str">
        <f>C28</f>
        <v>Náklady na provedení skutečného zaměření stavby v rozsahu nezbytném pro zápis změny do katastru nemovitostí.</v>
      </c>
      <c r="BB28" s="210"/>
      <c r="BC28" s="210"/>
      <c r="BD28" s="210"/>
      <c r="BE28" s="210"/>
      <c r="BF28" s="210"/>
      <c r="BG28" s="210"/>
      <c r="BH28" s="210"/>
    </row>
    <row r="29" spans="1:60" x14ac:dyDescent="0.2">
      <c r="A29" s="3"/>
      <c r="B29" s="4"/>
      <c r="C29" s="248"/>
      <c r="D29" s="6"/>
      <c r="E29" s="3"/>
      <c r="F29" s="3"/>
      <c r="G29" s="3"/>
      <c r="H29" s="3"/>
      <c r="I29" s="3"/>
      <c r="J29" s="3"/>
      <c r="K29" s="3"/>
      <c r="L29" s="3"/>
      <c r="M29" s="3"/>
      <c r="N29" s="3"/>
      <c r="O29" s="3"/>
      <c r="P29" s="3"/>
      <c r="Q29" s="3"/>
      <c r="R29" s="3"/>
      <c r="S29" s="3"/>
      <c r="T29" s="3"/>
      <c r="U29" s="3"/>
      <c r="V29" s="3"/>
      <c r="W29" s="3"/>
      <c r="X29" s="3"/>
      <c r="Y29" s="3"/>
      <c r="AE29">
        <v>15</v>
      </c>
      <c r="AF29">
        <v>21</v>
      </c>
      <c r="AG29" t="s">
        <v>240</v>
      </c>
    </row>
    <row r="30" spans="1:60" x14ac:dyDescent="0.2">
      <c r="A30" s="213"/>
      <c r="B30" s="214" t="s">
        <v>29</v>
      </c>
      <c r="C30" s="249"/>
      <c r="D30" s="215"/>
      <c r="E30" s="216"/>
      <c r="F30" s="216"/>
      <c r="G30" s="233">
        <f>G8+G22</f>
        <v>0</v>
      </c>
      <c r="H30" s="3"/>
      <c r="I30" s="3"/>
      <c r="J30" s="3"/>
      <c r="K30" s="3"/>
      <c r="L30" s="3"/>
      <c r="M30" s="3"/>
      <c r="N30" s="3"/>
      <c r="O30" s="3"/>
      <c r="P30" s="3"/>
      <c r="Q30" s="3"/>
      <c r="R30" s="3"/>
      <c r="S30" s="3"/>
      <c r="T30" s="3"/>
      <c r="U30" s="3"/>
      <c r="V30" s="3"/>
      <c r="W30" s="3"/>
      <c r="X30" s="3"/>
      <c r="Y30" s="3"/>
      <c r="AE30">
        <f>SUMIF(L7:L28,AE29,G7:G28)</f>
        <v>0</v>
      </c>
      <c r="AF30">
        <f>SUMIF(L7:L28,AF29,G7:G28)</f>
        <v>0</v>
      </c>
      <c r="AG30" t="s">
        <v>292</v>
      </c>
    </row>
    <row r="31" spans="1:60" x14ac:dyDescent="0.2">
      <c r="C31" s="250"/>
      <c r="D31" s="10"/>
      <c r="AG31" t="s">
        <v>294</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q3jamggUL/IVSHw8546kdvWm1zH5p2bGJGSq6aBoLr419uuLBlz6PRsqrDW7wyZ30UBlF2llH/Du6LC8+oQQg==" saltValue="nhFSxGjUglkXD19DRzOLjA==" spinCount="100000" sheet="1" formatRows="0"/>
  <mergeCells count="14">
    <mergeCell ref="C26:G26"/>
    <mergeCell ref="C28:G28"/>
    <mergeCell ref="C13:G13"/>
    <mergeCell ref="C15:G15"/>
    <mergeCell ref="C17:G17"/>
    <mergeCell ref="C19:G19"/>
    <mergeCell ref="C21:G21"/>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621B-351A-460F-A0F1-08462812139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49</v>
      </c>
      <c r="C3" s="199" t="s">
        <v>50</v>
      </c>
      <c r="D3" s="197"/>
      <c r="E3" s="197"/>
      <c r="F3" s="197"/>
      <c r="G3" s="198"/>
      <c r="AC3" s="174" t="s">
        <v>227</v>
      </c>
      <c r="AG3" t="s">
        <v>230</v>
      </c>
    </row>
    <row r="4" spans="1:60" ht="24.95" customHeight="1" x14ac:dyDescent="0.2">
      <c r="A4" s="200" t="s">
        <v>9</v>
      </c>
      <c r="B4" s="201" t="s">
        <v>51</v>
      </c>
      <c r="C4" s="202" t="s">
        <v>52</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97</v>
      </c>
      <c r="C8" s="244" t="s">
        <v>98</v>
      </c>
      <c r="D8" s="226"/>
      <c r="E8" s="227"/>
      <c r="F8" s="228"/>
      <c r="G8" s="228">
        <f>SUMIF(AG9:AG15,"&lt;&gt;NOR",G9:G15)</f>
        <v>0</v>
      </c>
      <c r="H8" s="228"/>
      <c r="I8" s="228">
        <f>SUM(I9:I15)</f>
        <v>0</v>
      </c>
      <c r="J8" s="228"/>
      <c r="K8" s="228">
        <f>SUM(K9:K15)</f>
        <v>0</v>
      </c>
      <c r="L8" s="228"/>
      <c r="M8" s="228">
        <f>SUM(M9:M15)</f>
        <v>0</v>
      </c>
      <c r="N8" s="227"/>
      <c r="O8" s="227">
        <f>SUM(O9:O15)</f>
        <v>0</v>
      </c>
      <c r="P8" s="227"/>
      <c r="Q8" s="227">
        <f>SUM(Q9:Q15)</f>
        <v>12.370000000000001</v>
      </c>
      <c r="R8" s="228"/>
      <c r="S8" s="228"/>
      <c r="T8" s="229"/>
      <c r="U8" s="223"/>
      <c r="V8" s="223">
        <f>SUM(V9:V15)</f>
        <v>6.6400000000000006</v>
      </c>
      <c r="W8" s="223"/>
      <c r="X8" s="223"/>
      <c r="Y8" s="223"/>
      <c r="AG8" t="s">
        <v>255</v>
      </c>
    </row>
    <row r="9" spans="1:60" ht="22.5" outlineLevel="1" x14ac:dyDescent="0.2">
      <c r="A9" s="234">
        <v>1</v>
      </c>
      <c r="B9" s="235" t="s">
        <v>296</v>
      </c>
      <c r="C9" s="245" t="s">
        <v>297</v>
      </c>
      <c r="D9" s="236" t="s">
        <v>298</v>
      </c>
      <c r="E9" s="237">
        <v>16.3</v>
      </c>
      <c r="F9" s="238"/>
      <c r="G9" s="239">
        <f>ROUND(E9*F9,2)</f>
        <v>0</v>
      </c>
      <c r="H9" s="238"/>
      <c r="I9" s="239">
        <f>ROUND(E9*H9,2)</f>
        <v>0</v>
      </c>
      <c r="J9" s="238"/>
      <c r="K9" s="239">
        <f>ROUND(E9*J9,2)</f>
        <v>0</v>
      </c>
      <c r="L9" s="239">
        <v>21</v>
      </c>
      <c r="M9" s="239">
        <f>G9*(1+L9/100)</f>
        <v>0</v>
      </c>
      <c r="N9" s="237">
        <v>0</v>
      </c>
      <c r="O9" s="237">
        <f>ROUND(E9*N9,2)</f>
        <v>0</v>
      </c>
      <c r="P9" s="237">
        <v>0.13800000000000001</v>
      </c>
      <c r="Q9" s="237">
        <f>ROUND(E9*P9,2)</f>
        <v>2.25</v>
      </c>
      <c r="R9" s="239" t="s">
        <v>299</v>
      </c>
      <c r="S9" s="239" t="s">
        <v>259</v>
      </c>
      <c r="T9" s="240" t="s">
        <v>300</v>
      </c>
      <c r="U9" s="221">
        <v>0.16</v>
      </c>
      <c r="V9" s="221">
        <f>ROUND(E9*U9,2)</f>
        <v>2.61</v>
      </c>
      <c r="W9" s="221"/>
      <c r="X9" s="221" t="s">
        <v>301</v>
      </c>
      <c r="Y9" s="221" t="s">
        <v>262</v>
      </c>
      <c r="Z9" s="210"/>
      <c r="AA9" s="210"/>
      <c r="AB9" s="210"/>
      <c r="AC9" s="210"/>
      <c r="AD9" s="210"/>
      <c r="AE9" s="210"/>
      <c r="AF9" s="210"/>
      <c r="AG9" s="210" t="s">
        <v>302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1" t="s">
        <v>303</v>
      </c>
      <c r="D10" s="253"/>
      <c r="E10" s="253"/>
      <c r="F10" s="253"/>
      <c r="G10" s="253"/>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304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54">
        <v>2</v>
      </c>
      <c r="B11" s="255" t="s">
        <v>305</v>
      </c>
      <c r="C11" s="262" t="s">
        <v>306</v>
      </c>
      <c r="D11" s="256" t="s">
        <v>298</v>
      </c>
      <c r="E11" s="257">
        <v>16.3</v>
      </c>
      <c r="F11" s="258"/>
      <c r="G11" s="259">
        <f>ROUND(E11*F11,2)</f>
        <v>0</v>
      </c>
      <c r="H11" s="258"/>
      <c r="I11" s="259">
        <f>ROUND(E11*H11,2)</f>
        <v>0</v>
      </c>
      <c r="J11" s="258"/>
      <c r="K11" s="259">
        <f>ROUND(E11*J11,2)</f>
        <v>0</v>
      </c>
      <c r="L11" s="259">
        <v>21</v>
      </c>
      <c r="M11" s="259">
        <f>G11*(1+L11/100)</f>
        <v>0</v>
      </c>
      <c r="N11" s="257">
        <v>0</v>
      </c>
      <c r="O11" s="257">
        <f>ROUND(E11*N11,2)</f>
        <v>0</v>
      </c>
      <c r="P11" s="257">
        <v>0.22</v>
      </c>
      <c r="Q11" s="257">
        <f>ROUND(E11*P11,2)</f>
        <v>3.59</v>
      </c>
      <c r="R11" s="259" t="s">
        <v>299</v>
      </c>
      <c r="S11" s="259" t="s">
        <v>259</v>
      </c>
      <c r="T11" s="260" t="s">
        <v>300</v>
      </c>
      <c r="U11" s="221">
        <v>4.9000000000000002E-2</v>
      </c>
      <c r="V11" s="221">
        <f>ROUND(E11*U11,2)</f>
        <v>0.8</v>
      </c>
      <c r="W11" s="221"/>
      <c r="X11" s="221" t="s">
        <v>301</v>
      </c>
      <c r="Y11" s="221" t="s">
        <v>262</v>
      </c>
      <c r="Z11" s="210"/>
      <c r="AA11" s="210"/>
      <c r="AB11" s="210"/>
      <c r="AC11" s="210"/>
      <c r="AD11" s="210"/>
      <c r="AE11" s="210"/>
      <c r="AF11" s="210"/>
      <c r="AG11" s="210" t="s">
        <v>302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4">
        <v>3</v>
      </c>
      <c r="B12" s="235" t="s">
        <v>307</v>
      </c>
      <c r="C12" s="245" t="s">
        <v>308</v>
      </c>
      <c r="D12" s="236" t="s">
        <v>309</v>
      </c>
      <c r="E12" s="237">
        <v>6</v>
      </c>
      <c r="F12" s="238"/>
      <c r="G12" s="239">
        <f>ROUND(E12*F12,2)</f>
        <v>0</v>
      </c>
      <c r="H12" s="238"/>
      <c r="I12" s="239">
        <f>ROUND(E12*H12,2)</f>
        <v>0</v>
      </c>
      <c r="J12" s="238"/>
      <c r="K12" s="239">
        <f>ROUND(E12*J12,2)</f>
        <v>0</v>
      </c>
      <c r="L12" s="239">
        <v>21</v>
      </c>
      <c r="M12" s="239">
        <f>G12*(1+L12/100)</f>
        <v>0</v>
      </c>
      <c r="N12" s="237">
        <v>0</v>
      </c>
      <c r="O12" s="237">
        <f>ROUND(E12*N12,2)</f>
        <v>0</v>
      </c>
      <c r="P12" s="237">
        <v>0.22</v>
      </c>
      <c r="Q12" s="237">
        <f>ROUND(E12*P12,2)</f>
        <v>1.32</v>
      </c>
      <c r="R12" s="239" t="s">
        <v>299</v>
      </c>
      <c r="S12" s="239" t="s">
        <v>259</v>
      </c>
      <c r="T12" s="240" t="s">
        <v>300</v>
      </c>
      <c r="U12" s="221">
        <v>0.14299999999999999</v>
      </c>
      <c r="V12" s="221">
        <f>ROUND(E12*U12,2)</f>
        <v>0.86</v>
      </c>
      <c r="W12" s="221"/>
      <c r="X12" s="221" t="s">
        <v>301</v>
      </c>
      <c r="Y12" s="221" t="s">
        <v>262</v>
      </c>
      <c r="Z12" s="210"/>
      <c r="AA12" s="210"/>
      <c r="AB12" s="210"/>
      <c r="AC12" s="210"/>
      <c r="AD12" s="210"/>
      <c r="AE12" s="210"/>
      <c r="AF12" s="210"/>
      <c r="AG12" s="210" t="s">
        <v>302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1" t="s">
        <v>310</v>
      </c>
      <c r="D13" s="253"/>
      <c r="E13" s="253"/>
      <c r="F13" s="253"/>
      <c r="G13" s="253"/>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304</v>
      </c>
      <c r="AH13" s="210"/>
      <c r="AI13" s="210"/>
      <c r="AJ13" s="210"/>
      <c r="AK13" s="210"/>
      <c r="AL13" s="210"/>
      <c r="AM13" s="210"/>
      <c r="AN13" s="210"/>
      <c r="AO13" s="210"/>
      <c r="AP13" s="210"/>
      <c r="AQ13" s="210"/>
      <c r="AR13" s="210"/>
      <c r="AS13" s="210"/>
      <c r="AT13" s="210"/>
      <c r="AU13" s="210"/>
      <c r="AV13" s="210"/>
      <c r="AW13" s="210"/>
      <c r="AX13" s="210"/>
      <c r="AY13" s="210"/>
      <c r="AZ13" s="210"/>
      <c r="BA13" s="241" t="str">
        <f>C13</f>
        <v>s vybouráním lože, s přemístěním hmot na skládku na vzdálenost do 3 m nebo naložením na dopravní prostředek</v>
      </c>
      <c r="BB13" s="210"/>
      <c r="BC13" s="210"/>
      <c r="BD13" s="210"/>
      <c r="BE13" s="210"/>
      <c r="BF13" s="210"/>
      <c r="BG13" s="210"/>
      <c r="BH13" s="210"/>
    </row>
    <row r="14" spans="1:60" outlineLevel="1" x14ac:dyDescent="0.2">
      <c r="A14" s="234">
        <v>4</v>
      </c>
      <c r="B14" s="235" t="s">
        <v>311</v>
      </c>
      <c r="C14" s="245" t="s">
        <v>312</v>
      </c>
      <c r="D14" s="236" t="s">
        <v>309</v>
      </c>
      <c r="E14" s="237">
        <v>19.3</v>
      </c>
      <c r="F14" s="238"/>
      <c r="G14" s="239">
        <f>ROUND(E14*F14,2)</f>
        <v>0</v>
      </c>
      <c r="H14" s="238"/>
      <c r="I14" s="239">
        <f>ROUND(E14*H14,2)</f>
        <v>0</v>
      </c>
      <c r="J14" s="238"/>
      <c r="K14" s="239">
        <f>ROUND(E14*J14,2)</f>
        <v>0</v>
      </c>
      <c r="L14" s="239">
        <v>21</v>
      </c>
      <c r="M14" s="239">
        <f>G14*(1+L14/100)</f>
        <v>0</v>
      </c>
      <c r="N14" s="237">
        <v>0</v>
      </c>
      <c r="O14" s="237">
        <f>ROUND(E14*N14,2)</f>
        <v>0</v>
      </c>
      <c r="P14" s="237">
        <v>0.27</v>
      </c>
      <c r="Q14" s="237">
        <f>ROUND(E14*P14,2)</f>
        <v>5.21</v>
      </c>
      <c r="R14" s="239" t="s">
        <v>299</v>
      </c>
      <c r="S14" s="239" t="s">
        <v>259</v>
      </c>
      <c r="T14" s="240" t="s">
        <v>300</v>
      </c>
      <c r="U14" s="221">
        <v>0.123</v>
      </c>
      <c r="V14" s="221">
        <f>ROUND(E14*U14,2)</f>
        <v>2.37</v>
      </c>
      <c r="W14" s="221"/>
      <c r="X14" s="221" t="s">
        <v>301</v>
      </c>
      <c r="Y14" s="221" t="s">
        <v>262</v>
      </c>
      <c r="Z14" s="210"/>
      <c r="AA14" s="210"/>
      <c r="AB14" s="210"/>
      <c r="AC14" s="210"/>
      <c r="AD14" s="210"/>
      <c r="AE14" s="210"/>
      <c r="AF14" s="210"/>
      <c r="AG14" s="210" t="s">
        <v>302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1" t="s">
        <v>310</v>
      </c>
      <c r="D15" s="253"/>
      <c r="E15" s="253"/>
      <c r="F15" s="253"/>
      <c r="G15" s="253"/>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304</v>
      </c>
      <c r="AH15" s="210"/>
      <c r="AI15" s="210"/>
      <c r="AJ15" s="210"/>
      <c r="AK15" s="210"/>
      <c r="AL15" s="210"/>
      <c r="AM15" s="210"/>
      <c r="AN15" s="210"/>
      <c r="AO15" s="210"/>
      <c r="AP15" s="210"/>
      <c r="AQ15" s="210"/>
      <c r="AR15" s="210"/>
      <c r="AS15" s="210"/>
      <c r="AT15" s="210"/>
      <c r="AU15" s="210"/>
      <c r="AV15" s="210"/>
      <c r="AW15" s="210"/>
      <c r="AX15" s="210"/>
      <c r="AY15" s="210"/>
      <c r="AZ15" s="210"/>
      <c r="BA15" s="241" t="str">
        <f>C15</f>
        <v>s vybouráním lože, s přemístěním hmot na skládku na vzdálenost do 3 m nebo naložením na dopravní prostředek</v>
      </c>
      <c r="BB15" s="210"/>
      <c r="BC15" s="210"/>
      <c r="BD15" s="210"/>
      <c r="BE15" s="210"/>
      <c r="BF15" s="210"/>
      <c r="BG15" s="210"/>
      <c r="BH15" s="210"/>
    </row>
    <row r="16" spans="1:60" x14ac:dyDescent="0.2">
      <c r="A16" s="224" t="s">
        <v>254</v>
      </c>
      <c r="B16" s="225" t="s">
        <v>99</v>
      </c>
      <c r="C16" s="244" t="s">
        <v>100</v>
      </c>
      <c r="D16" s="226"/>
      <c r="E16" s="227"/>
      <c r="F16" s="228"/>
      <c r="G16" s="228">
        <f>SUMIF(AG17:AG27,"&lt;&gt;NOR",G17:G27)</f>
        <v>0</v>
      </c>
      <c r="H16" s="228"/>
      <c r="I16" s="228">
        <f>SUM(I17:I27)</f>
        <v>0</v>
      </c>
      <c r="J16" s="228"/>
      <c r="K16" s="228">
        <f>SUM(K17:K27)</f>
        <v>0</v>
      </c>
      <c r="L16" s="228"/>
      <c r="M16" s="228">
        <f>SUM(M17:M27)</f>
        <v>0</v>
      </c>
      <c r="N16" s="227"/>
      <c r="O16" s="227">
        <f>SUM(O17:O27)</f>
        <v>0</v>
      </c>
      <c r="P16" s="227"/>
      <c r="Q16" s="227">
        <f>SUM(Q17:Q27)</f>
        <v>0</v>
      </c>
      <c r="R16" s="228"/>
      <c r="S16" s="228"/>
      <c r="T16" s="229"/>
      <c r="U16" s="223"/>
      <c r="V16" s="223">
        <f>SUM(V17:V27)</f>
        <v>13.49</v>
      </c>
      <c r="W16" s="223"/>
      <c r="X16" s="223"/>
      <c r="Y16" s="223"/>
      <c r="AG16" t="s">
        <v>255</v>
      </c>
    </row>
    <row r="17" spans="1:60" outlineLevel="1" x14ac:dyDescent="0.2">
      <c r="A17" s="234">
        <v>5</v>
      </c>
      <c r="B17" s="235" t="s">
        <v>313</v>
      </c>
      <c r="C17" s="245" t="s">
        <v>314</v>
      </c>
      <c r="D17" s="236" t="s">
        <v>315</v>
      </c>
      <c r="E17" s="237">
        <v>9.65</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316</v>
      </c>
      <c r="S17" s="239" t="s">
        <v>259</v>
      </c>
      <c r="T17" s="240" t="s">
        <v>300</v>
      </c>
      <c r="U17" s="221">
        <v>9.5200000000000007E-2</v>
      </c>
      <c r="V17" s="221">
        <f>ROUND(E17*U17,2)</f>
        <v>0.92</v>
      </c>
      <c r="W17" s="221"/>
      <c r="X17" s="221" t="s">
        <v>301</v>
      </c>
      <c r="Y17" s="221" t="s">
        <v>262</v>
      </c>
      <c r="Z17" s="210"/>
      <c r="AA17" s="210"/>
      <c r="AB17" s="210"/>
      <c r="AC17" s="210"/>
      <c r="AD17" s="210"/>
      <c r="AE17" s="210"/>
      <c r="AF17" s="210"/>
      <c r="AG17" s="210" t="s">
        <v>302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61" t="s">
        <v>317</v>
      </c>
      <c r="D18" s="253"/>
      <c r="E18" s="253"/>
      <c r="F18" s="253"/>
      <c r="G18" s="253"/>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304</v>
      </c>
      <c r="AH18" s="210"/>
      <c r="AI18" s="210"/>
      <c r="AJ18" s="210"/>
      <c r="AK18" s="210"/>
      <c r="AL18" s="210"/>
      <c r="AM18" s="210"/>
      <c r="AN18" s="210"/>
      <c r="AO18" s="210"/>
      <c r="AP18" s="210"/>
      <c r="AQ18" s="210"/>
      <c r="AR18" s="210"/>
      <c r="AS18" s="210"/>
      <c r="AT18" s="210"/>
      <c r="AU18" s="210"/>
      <c r="AV18" s="210"/>
      <c r="AW18" s="210"/>
      <c r="AX18" s="210"/>
      <c r="AY18" s="210"/>
      <c r="AZ18" s="210"/>
      <c r="BA18" s="241" t="str">
        <f>C18</f>
        <v>nebo lesní půdy, s vodorovným přemístěním na hromady v místě upotřebení nebo na dočasné či trvalé skládky se složením</v>
      </c>
      <c r="BB18" s="210"/>
      <c r="BC18" s="210"/>
      <c r="BD18" s="210"/>
      <c r="BE18" s="210"/>
      <c r="BF18" s="210"/>
      <c r="BG18" s="210"/>
      <c r="BH18" s="210"/>
    </row>
    <row r="19" spans="1:60" outlineLevel="2" x14ac:dyDescent="0.2">
      <c r="A19" s="217"/>
      <c r="B19" s="218"/>
      <c r="C19" s="263" t="s">
        <v>318</v>
      </c>
      <c r="D19" s="251"/>
      <c r="E19" s="252">
        <v>9.65</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319</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4">
        <v>6</v>
      </c>
      <c r="B20" s="235" t="s">
        <v>320</v>
      </c>
      <c r="C20" s="245" t="s">
        <v>321</v>
      </c>
      <c r="D20" s="236" t="s">
        <v>315</v>
      </c>
      <c r="E20" s="237">
        <v>26.975999999999999</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t="s">
        <v>316</v>
      </c>
      <c r="S20" s="239" t="s">
        <v>259</v>
      </c>
      <c r="T20" s="240" t="s">
        <v>300</v>
      </c>
      <c r="U20" s="221">
        <v>0.42199999999999999</v>
      </c>
      <c r="V20" s="221">
        <f>ROUND(E20*U20,2)</f>
        <v>11.38</v>
      </c>
      <c r="W20" s="221"/>
      <c r="X20" s="221" t="s">
        <v>301</v>
      </c>
      <c r="Y20" s="221" t="s">
        <v>262</v>
      </c>
      <c r="Z20" s="210"/>
      <c r="AA20" s="210"/>
      <c r="AB20" s="210"/>
      <c r="AC20" s="210"/>
      <c r="AD20" s="210"/>
      <c r="AE20" s="210"/>
      <c r="AF20" s="210"/>
      <c r="AG20" s="210" t="s">
        <v>302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61" t="s">
        <v>322</v>
      </c>
      <c r="D21" s="253"/>
      <c r="E21" s="253"/>
      <c r="F21" s="253"/>
      <c r="G21" s="253"/>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304</v>
      </c>
      <c r="AH21" s="210"/>
      <c r="AI21" s="210"/>
      <c r="AJ21" s="210"/>
      <c r="AK21" s="210"/>
      <c r="AL21" s="210"/>
      <c r="AM21" s="210"/>
      <c r="AN21" s="210"/>
      <c r="AO21" s="210"/>
      <c r="AP21" s="210"/>
      <c r="AQ21" s="210"/>
      <c r="AR21" s="210"/>
      <c r="AS21" s="210"/>
      <c r="AT21" s="210"/>
      <c r="AU21" s="210"/>
      <c r="AV21" s="210"/>
      <c r="AW21" s="210"/>
      <c r="AX21" s="210"/>
      <c r="AY21" s="210"/>
      <c r="AZ21" s="210"/>
      <c r="BA21" s="241" t="str">
        <f>C21</f>
        <v>s přemístěním výkopku v příčných profilech na vzdálenost do 15 m nebo s naložením na dopravní prostředek.</v>
      </c>
      <c r="BB21" s="210"/>
      <c r="BC21" s="210"/>
      <c r="BD21" s="210"/>
      <c r="BE21" s="210"/>
      <c r="BF21" s="210"/>
      <c r="BG21" s="210"/>
      <c r="BH21" s="210"/>
    </row>
    <row r="22" spans="1:60" outlineLevel="2" x14ac:dyDescent="0.2">
      <c r="A22" s="217"/>
      <c r="B22" s="218"/>
      <c r="C22" s="263" t="s">
        <v>323</v>
      </c>
      <c r="D22" s="251"/>
      <c r="E22" s="252">
        <v>16.085999999999999</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319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3" t="s">
        <v>324</v>
      </c>
      <c r="D23" s="251"/>
      <c r="E23" s="252">
        <v>10.89</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319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4">
        <v>7</v>
      </c>
      <c r="B24" s="235" t="s">
        <v>325</v>
      </c>
      <c r="C24" s="245" t="s">
        <v>326</v>
      </c>
      <c r="D24" s="236" t="s">
        <v>315</v>
      </c>
      <c r="E24" s="237">
        <v>13.488</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316</v>
      </c>
      <c r="S24" s="239" t="s">
        <v>259</v>
      </c>
      <c r="T24" s="240" t="s">
        <v>300</v>
      </c>
      <c r="U24" s="221">
        <v>8.7999999999999995E-2</v>
      </c>
      <c r="V24" s="221">
        <f>ROUND(E24*U24,2)</f>
        <v>1.19</v>
      </c>
      <c r="W24" s="221"/>
      <c r="X24" s="221" t="s">
        <v>301</v>
      </c>
      <c r="Y24" s="221" t="s">
        <v>262</v>
      </c>
      <c r="Z24" s="210"/>
      <c r="AA24" s="210"/>
      <c r="AB24" s="210"/>
      <c r="AC24" s="210"/>
      <c r="AD24" s="210"/>
      <c r="AE24" s="210"/>
      <c r="AF24" s="210"/>
      <c r="AG24" s="210" t="s">
        <v>302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61" t="s">
        <v>322</v>
      </c>
      <c r="D25" s="253"/>
      <c r="E25" s="253"/>
      <c r="F25" s="253"/>
      <c r="G25" s="253"/>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304</v>
      </c>
      <c r="AH25" s="210"/>
      <c r="AI25" s="210"/>
      <c r="AJ25" s="210"/>
      <c r="AK25" s="210"/>
      <c r="AL25" s="210"/>
      <c r="AM25" s="210"/>
      <c r="AN25" s="210"/>
      <c r="AO25" s="210"/>
      <c r="AP25" s="210"/>
      <c r="AQ25" s="210"/>
      <c r="AR25" s="210"/>
      <c r="AS25" s="210"/>
      <c r="AT25" s="210"/>
      <c r="AU25" s="210"/>
      <c r="AV25" s="210"/>
      <c r="AW25" s="210"/>
      <c r="AX25" s="210"/>
      <c r="AY25" s="210"/>
      <c r="AZ25" s="210"/>
      <c r="BA25" s="241" t="str">
        <f>C25</f>
        <v>s přemístěním výkopku v příčných profilech na vzdálenost do 15 m nebo s naložením na dopravní prostředek.</v>
      </c>
      <c r="BB25" s="210"/>
      <c r="BC25" s="210"/>
      <c r="BD25" s="210"/>
      <c r="BE25" s="210"/>
      <c r="BF25" s="210"/>
      <c r="BG25" s="210"/>
      <c r="BH25" s="210"/>
    </row>
    <row r="26" spans="1:60" outlineLevel="2" x14ac:dyDescent="0.2">
      <c r="A26" s="217"/>
      <c r="B26" s="218"/>
      <c r="C26" s="263" t="s">
        <v>327</v>
      </c>
      <c r="D26" s="251"/>
      <c r="E26" s="252"/>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319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3" t="s">
        <v>328</v>
      </c>
      <c r="D27" s="251"/>
      <c r="E27" s="252">
        <v>13.488</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319</v>
      </c>
      <c r="AH27" s="210">
        <v>5</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24" t="s">
        <v>254</v>
      </c>
      <c r="B28" s="225" t="s">
        <v>101</v>
      </c>
      <c r="C28" s="244" t="s">
        <v>102</v>
      </c>
      <c r="D28" s="226"/>
      <c r="E28" s="227"/>
      <c r="F28" s="228"/>
      <c r="G28" s="228">
        <f>SUMIF(AG29:AG36,"&lt;&gt;NOR",G29:G36)</f>
        <v>0</v>
      </c>
      <c r="H28" s="228"/>
      <c r="I28" s="228">
        <f>SUM(I29:I36)</f>
        <v>0</v>
      </c>
      <c r="J28" s="228"/>
      <c r="K28" s="228">
        <f>SUM(K29:K36)</f>
        <v>0</v>
      </c>
      <c r="L28" s="228"/>
      <c r="M28" s="228">
        <f>SUM(M29:M36)</f>
        <v>0</v>
      </c>
      <c r="N28" s="227"/>
      <c r="O28" s="227">
        <f>SUM(O29:O36)</f>
        <v>0</v>
      </c>
      <c r="P28" s="227"/>
      <c r="Q28" s="227">
        <f>SUM(Q29:Q36)</f>
        <v>0</v>
      </c>
      <c r="R28" s="228"/>
      <c r="S28" s="228"/>
      <c r="T28" s="229"/>
      <c r="U28" s="223"/>
      <c r="V28" s="223">
        <f>SUM(V29:V36)</f>
        <v>0.54</v>
      </c>
      <c r="W28" s="223"/>
      <c r="X28" s="223"/>
      <c r="Y28" s="223"/>
      <c r="AG28" t="s">
        <v>255</v>
      </c>
    </row>
    <row r="29" spans="1:60" ht="22.5" outlineLevel="1" x14ac:dyDescent="0.2">
      <c r="A29" s="234">
        <v>8</v>
      </c>
      <c r="B29" s="235" t="s">
        <v>329</v>
      </c>
      <c r="C29" s="245" t="s">
        <v>330</v>
      </c>
      <c r="D29" s="236" t="s">
        <v>315</v>
      </c>
      <c r="E29" s="237">
        <v>26.975999999999999</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316</v>
      </c>
      <c r="S29" s="239" t="s">
        <v>259</v>
      </c>
      <c r="T29" s="240" t="s">
        <v>300</v>
      </c>
      <c r="U29" s="221">
        <v>1.0999999999999999E-2</v>
      </c>
      <c r="V29" s="221">
        <f>ROUND(E29*U29,2)</f>
        <v>0.3</v>
      </c>
      <c r="W29" s="221"/>
      <c r="X29" s="221" t="s">
        <v>301</v>
      </c>
      <c r="Y29" s="221" t="s">
        <v>262</v>
      </c>
      <c r="Z29" s="210"/>
      <c r="AA29" s="210"/>
      <c r="AB29" s="210"/>
      <c r="AC29" s="210"/>
      <c r="AD29" s="210"/>
      <c r="AE29" s="210"/>
      <c r="AF29" s="210"/>
      <c r="AG29" s="210" t="s">
        <v>302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1" t="s">
        <v>331</v>
      </c>
      <c r="D30" s="253"/>
      <c r="E30" s="253"/>
      <c r="F30" s="253"/>
      <c r="G30" s="253"/>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304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34">
        <v>9</v>
      </c>
      <c r="B31" s="235" t="s">
        <v>332</v>
      </c>
      <c r="C31" s="245" t="s">
        <v>333</v>
      </c>
      <c r="D31" s="236" t="s">
        <v>315</v>
      </c>
      <c r="E31" s="237">
        <v>134.88</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t="s">
        <v>316</v>
      </c>
      <c r="S31" s="239" t="s">
        <v>259</v>
      </c>
      <c r="T31" s="240" t="s">
        <v>300</v>
      </c>
      <c r="U31" s="221">
        <v>0</v>
      </c>
      <c r="V31" s="221">
        <f>ROUND(E31*U31,2)</f>
        <v>0</v>
      </c>
      <c r="W31" s="221"/>
      <c r="X31" s="221" t="s">
        <v>301</v>
      </c>
      <c r="Y31" s="221" t="s">
        <v>262</v>
      </c>
      <c r="Z31" s="210"/>
      <c r="AA31" s="210"/>
      <c r="AB31" s="210"/>
      <c r="AC31" s="210"/>
      <c r="AD31" s="210"/>
      <c r="AE31" s="210"/>
      <c r="AF31" s="210"/>
      <c r="AG31" s="210" t="s">
        <v>302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61" t="s">
        <v>331</v>
      </c>
      <c r="D32" s="253"/>
      <c r="E32" s="253"/>
      <c r="F32" s="253"/>
      <c r="G32" s="253"/>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304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63" t="s">
        <v>334</v>
      </c>
      <c r="D33" s="251"/>
      <c r="E33" s="252"/>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319</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3" t="s">
        <v>335</v>
      </c>
      <c r="D34" s="251"/>
      <c r="E34" s="252">
        <v>134.88</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319</v>
      </c>
      <c r="AH34" s="210">
        <v>5</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54">
        <v>10</v>
      </c>
      <c r="B35" s="255" t="s">
        <v>336</v>
      </c>
      <c r="C35" s="262" t="s">
        <v>337</v>
      </c>
      <c r="D35" s="256" t="s">
        <v>315</v>
      </c>
      <c r="E35" s="257">
        <v>26.975999999999999</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t="s">
        <v>316</v>
      </c>
      <c r="S35" s="259" t="s">
        <v>259</v>
      </c>
      <c r="T35" s="260" t="s">
        <v>300</v>
      </c>
      <c r="U35" s="221">
        <v>8.9999999999999993E-3</v>
      </c>
      <c r="V35" s="221">
        <f>ROUND(E35*U35,2)</f>
        <v>0.24</v>
      </c>
      <c r="W35" s="221"/>
      <c r="X35" s="221" t="s">
        <v>301</v>
      </c>
      <c r="Y35" s="221" t="s">
        <v>262</v>
      </c>
      <c r="Z35" s="210"/>
      <c r="AA35" s="210"/>
      <c r="AB35" s="210"/>
      <c r="AC35" s="210"/>
      <c r="AD35" s="210"/>
      <c r="AE35" s="210"/>
      <c r="AF35" s="210"/>
      <c r="AG35" s="210" t="s">
        <v>302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54">
        <v>11</v>
      </c>
      <c r="B36" s="255" t="s">
        <v>338</v>
      </c>
      <c r="C36" s="262" t="s">
        <v>339</v>
      </c>
      <c r="D36" s="256" t="s">
        <v>315</v>
      </c>
      <c r="E36" s="257">
        <v>26.975999999999999</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t="s">
        <v>316</v>
      </c>
      <c r="S36" s="259" t="s">
        <v>259</v>
      </c>
      <c r="T36" s="260" t="s">
        <v>300</v>
      </c>
      <c r="U36" s="221">
        <v>0</v>
      </c>
      <c r="V36" s="221">
        <f>ROUND(E36*U36,2)</f>
        <v>0</v>
      </c>
      <c r="W36" s="221"/>
      <c r="X36" s="221" t="s">
        <v>301</v>
      </c>
      <c r="Y36" s="221" t="s">
        <v>262</v>
      </c>
      <c r="Z36" s="210"/>
      <c r="AA36" s="210"/>
      <c r="AB36" s="210"/>
      <c r="AC36" s="210"/>
      <c r="AD36" s="210"/>
      <c r="AE36" s="210"/>
      <c r="AF36" s="210"/>
      <c r="AG36" s="210" t="s">
        <v>302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
      <c r="A37" s="224" t="s">
        <v>254</v>
      </c>
      <c r="B37" s="225" t="s">
        <v>103</v>
      </c>
      <c r="C37" s="244" t="s">
        <v>104</v>
      </c>
      <c r="D37" s="226"/>
      <c r="E37" s="227"/>
      <c r="F37" s="228"/>
      <c r="G37" s="228">
        <f>SUMIF(AG38:AG45,"&lt;&gt;NOR",G38:G45)</f>
        <v>0</v>
      </c>
      <c r="H37" s="228"/>
      <c r="I37" s="228">
        <f>SUM(I38:I45)</f>
        <v>0</v>
      </c>
      <c r="J37" s="228"/>
      <c r="K37" s="228">
        <f>SUM(K38:K45)</f>
        <v>0</v>
      </c>
      <c r="L37" s="228"/>
      <c r="M37" s="228">
        <f>SUM(M38:M45)</f>
        <v>0</v>
      </c>
      <c r="N37" s="227"/>
      <c r="O37" s="227">
        <f>SUM(O38:O45)</f>
        <v>0</v>
      </c>
      <c r="P37" s="227"/>
      <c r="Q37" s="227">
        <f>SUM(Q38:Q45)</f>
        <v>0</v>
      </c>
      <c r="R37" s="228"/>
      <c r="S37" s="228"/>
      <c r="T37" s="229"/>
      <c r="U37" s="223"/>
      <c r="V37" s="223">
        <f>SUM(V38:V45)</f>
        <v>5.0299999999999994</v>
      </c>
      <c r="W37" s="223"/>
      <c r="X37" s="223"/>
      <c r="Y37" s="223"/>
      <c r="AG37" t="s">
        <v>255</v>
      </c>
    </row>
    <row r="38" spans="1:60" outlineLevel="1" x14ac:dyDescent="0.2">
      <c r="A38" s="234">
        <v>12</v>
      </c>
      <c r="B38" s="235" t="s">
        <v>340</v>
      </c>
      <c r="C38" s="245" t="s">
        <v>341</v>
      </c>
      <c r="D38" s="236" t="s">
        <v>298</v>
      </c>
      <c r="E38" s="237">
        <v>76.400000000000006</v>
      </c>
      <c r="F38" s="238"/>
      <c r="G38" s="239">
        <f>ROUND(E38*F38,2)</f>
        <v>0</v>
      </c>
      <c r="H38" s="238"/>
      <c r="I38" s="239">
        <f>ROUND(E38*H38,2)</f>
        <v>0</v>
      </c>
      <c r="J38" s="238"/>
      <c r="K38" s="239">
        <f>ROUND(E38*J38,2)</f>
        <v>0</v>
      </c>
      <c r="L38" s="239">
        <v>21</v>
      </c>
      <c r="M38" s="239">
        <f>G38*(1+L38/100)</f>
        <v>0</v>
      </c>
      <c r="N38" s="237">
        <v>0</v>
      </c>
      <c r="O38" s="237">
        <f>ROUND(E38*N38,2)</f>
        <v>0</v>
      </c>
      <c r="P38" s="237">
        <v>0</v>
      </c>
      <c r="Q38" s="237">
        <f>ROUND(E38*P38,2)</f>
        <v>0</v>
      </c>
      <c r="R38" s="239" t="s">
        <v>316</v>
      </c>
      <c r="S38" s="239" t="s">
        <v>259</v>
      </c>
      <c r="T38" s="240" t="s">
        <v>300</v>
      </c>
      <c r="U38" s="221">
        <v>1.7999999999999999E-2</v>
      </c>
      <c r="V38" s="221">
        <f>ROUND(E38*U38,2)</f>
        <v>1.38</v>
      </c>
      <c r="W38" s="221"/>
      <c r="X38" s="221" t="s">
        <v>301</v>
      </c>
      <c r="Y38" s="221" t="s">
        <v>262</v>
      </c>
      <c r="Z38" s="210"/>
      <c r="AA38" s="210"/>
      <c r="AB38" s="210"/>
      <c r="AC38" s="210"/>
      <c r="AD38" s="210"/>
      <c r="AE38" s="210"/>
      <c r="AF38" s="210"/>
      <c r="AG38" s="210" t="s">
        <v>302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1" t="s">
        <v>342</v>
      </c>
      <c r="D39" s="253"/>
      <c r="E39" s="253"/>
      <c r="F39" s="253"/>
      <c r="G39" s="253"/>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304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63" t="s">
        <v>343</v>
      </c>
      <c r="D40" s="251"/>
      <c r="E40" s="252">
        <v>38.299999999999997</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319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3" t="s">
        <v>344</v>
      </c>
      <c r="D41" s="251"/>
      <c r="E41" s="252">
        <v>38.1</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319</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34">
        <v>13</v>
      </c>
      <c r="B42" s="235" t="s">
        <v>345</v>
      </c>
      <c r="C42" s="245" t="s">
        <v>346</v>
      </c>
      <c r="D42" s="236" t="s">
        <v>298</v>
      </c>
      <c r="E42" s="237">
        <v>10.95</v>
      </c>
      <c r="F42" s="238"/>
      <c r="G42" s="239">
        <f>ROUND(E42*F42,2)</f>
        <v>0</v>
      </c>
      <c r="H42" s="238"/>
      <c r="I42" s="239">
        <f>ROUND(E42*H42,2)</f>
        <v>0</v>
      </c>
      <c r="J42" s="238"/>
      <c r="K42" s="239">
        <f>ROUND(E42*J42,2)</f>
        <v>0</v>
      </c>
      <c r="L42" s="239">
        <v>21</v>
      </c>
      <c r="M42" s="239">
        <f>G42*(1+L42/100)</f>
        <v>0</v>
      </c>
      <c r="N42" s="237">
        <v>3.0000000000000001E-5</v>
      </c>
      <c r="O42" s="237">
        <f>ROUND(E42*N42,2)</f>
        <v>0</v>
      </c>
      <c r="P42" s="237">
        <v>0</v>
      </c>
      <c r="Q42" s="237">
        <f>ROUND(E42*P42,2)</f>
        <v>0</v>
      </c>
      <c r="R42" s="239" t="s">
        <v>347</v>
      </c>
      <c r="S42" s="239" t="s">
        <v>259</v>
      </c>
      <c r="T42" s="240" t="s">
        <v>300</v>
      </c>
      <c r="U42" s="221">
        <v>0.33367000000000002</v>
      </c>
      <c r="V42" s="221">
        <f>ROUND(E42*U42,2)</f>
        <v>3.65</v>
      </c>
      <c r="W42" s="221"/>
      <c r="X42" s="221" t="s">
        <v>348</v>
      </c>
      <c r="Y42" s="221" t="s">
        <v>262</v>
      </c>
      <c r="Z42" s="210"/>
      <c r="AA42" s="210"/>
      <c r="AB42" s="210"/>
      <c r="AC42" s="210"/>
      <c r="AD42" s="210"/>
      <c r="AE42" s="210"/>
      <c r="AF42" s="210"/>
      <c r="AG42" s="210" t="s">
        <v>349</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2" x14ac:dyDescent="0.2">
      <c r="A43" s="217"/>
      <c r="B43" s="218"/>
      <c r="C43" s="261" t="s">
        <v>350</v>
      </c>
      <c r="D43" s="253"/>
      <c r="E43" s="253"/>
      <c r="F43" s="253"/>
      <c r="G43" s="253"/>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304</v>
      </c>
      <c r="AH43" s="210"/>
      <c r="AI43" s="210"/>
      <c r="AJ43" s="210"/>
      <c r="AK43" s="210"/>
      <c r="AL43" s="210"/>
      <c r="AM43" s="210"/>
      <c r="AN43" s="210"/>
      <c r="AO43" s="210"/>
      <c r="AP43" s="210"/>
      <c r="AQ43" s="210"/>
      <c r="AR43" s="210"/>
      <c r="AS43" s="210"/>
      <c r="AT43" s="210"/>
      <c r="AU43" s="210"/>
      <c r="AV43" s="210"/>
      <c r="AW43" s="210"/>
      <c r="AX43" s="210"/>
      <c r="AY43" s="210"/>
      <c r="AZ43" s="210"/>
      <c r="BA43" s="241" t="str">
        <f>C43</f>
        <v>vč. urovnání ornice, naložení na skládce, vodorovným přemístěním ornice na místo rozprostření, založení trávníku osetím a dodávky travního semene.</v>
      </c>
      <c r="BB43" s="210"/>
      <c r="BC43" s="210"/>
      <c r="BD43" s="210"/>
      <c r="BE43" s="210"/>
      <c r="BF43" s="210"/>
      <c r="BG43" s="210"/>
      <c r="BH43" s="210"/>
    </row>
    <row r="44" spans="1:60" outlineLevel="2" x14ac:dyDescent="0.2">
      <c r="A44" s="217"/>
      <c r="B44" s="218"/>
      <c r="C44" s="247" t="s">
        <v>351</v>
      </c>
      <c r="D44" s="243"/>
      <c r="E44" s="243"/>
      <c r="F44" s="243"/>
      <c r="G44" s="243"/>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265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63" t="s">
        <v>352</v>
      </c>
      <c r="D45" s="251"/>
      <c r="E45" s="252">
        <v>10.95</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319</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4" t="s">
        <v>254</v>
      </c>
      <c r="B46" s="225" t="s">
        <v>119</v>
      </c>
      <c r="C46" s="244" t="s">
        <v>120</v>
      </c>
      <c r="D46" s="226"/>
      <c r="E46" s="227"/>
      <c r="F46" s="228"/>
      <c r="G46" s="228">
        <f>SUMIF(AG47:AG66,"&lt;&gt;NOR",G47:G66)</f>
        <v>0</v>
      </c>
      <c r="H46" s="228"/>
      <c r="I46" s="228">
        <f>SUM(I47:I66)</f>
        <v>0</v>
      </c>
      <c r="J46" s="228"/>
      <c r="K46" s="228">
        <f>SUM(K47:K66)</f>
        <v>0</v>
      </c>
      <c r="L46" s="228"/>
      <c r="M46" s="228">
        <f>SUM(M47:M66)</f>
        <v>0</v>
      </c>
      <c r="N46" s="227"/>
      <c r="O46" s="227">
        <f>SUM(O47:O66)</f>
        <v>60.879999999999995</v>
      </c>
      <c r="P46" s="227"/>
      <c r="Q46" s="227">
        <f>SUM(Q47:Q66)</f>
        <v>0</v>
      </c>
      <c r="R46" s="228"/>
      <c r="S46" s="228"/>
      <c r="T46" s="229"/>
      <c r="U46" s="223"/>
      <c r="V46" s="223">
        <f>SUM(V47:V66)</f>
        <v>95.91</v>
      </c>
      <c r="W46" s="223"/>
      <c r="X46" s="223"/>
      <c r="Y46" s="223"/>
      <c r="AG46" t="s">
        <v>255</v>
      </c>
    </row>
    <row r="47" spans="1:60" ht="22.5" outlineLevel="1" x14ac:dyDescent="0.2">
      <c r="A47" s="234">
        <v>14</v>
      </c>
      <c r="B47" s="235" t="s">
        <v>353</v>
      </c>
      <c r="C47" s="245" t="s">
        <v>354</v>
      </c>
      <c r="D47" s="236" t="s">
        <v>298</v>
      </c>
      <c r="E47" s="237">
        <v>76.400000000000006</v>
      </c>
      <c r="F47" s="238"/>
      <c r="G47" s="239">
        <f>ROUND(E47*F47,2)</f>
        <v>0</v>
      </c>
      <c r="H47" s="238"/>
      <c r="I47" s="239">
        <f>ROUND(E47*H47,2)</f>
        <v>0</v>
      </c>
      <c r="J47" s="238"/>
      <c r="K47" s="239">
        <f>ROUND(E47*J47,2)</f>
        <v>0</v>
      </c>
      <c r="L47" s="239">
        <v>21</v>
      </c>
      <c r="M47" s="239">
        <f>G47*(1+L47/100)</f>
        <v>0</v>
      </c>
      <c r="N47" s="237">
        <v>0.378</v>
      </c>
      <c r="O47" s="237">
        <f>ROUND(E47*N47,2)</f>
        <v>28.88</v>
      </c>
      <c r="P47" s="237">
        <v>0</v>
      </c>
      <c r="Q47" s="237">
        <f>ROUND(E47*P47,2)</f>
        <v>0</v>
      </c>
      <c r="R47" s="239" t="s">
        <v>299</v>
      </c>
      <c r="S47" s="239" t="s">
        <v>259</v>
      </c>
      <c r="T47" s="240" t="s">
        <v>300</v>
      </c>
      <c r="U47" s="221">
        <v>2.5999999999999999E-2</v>
      </c>
      <c r="V47" s="221">
        <f>ROUND(E47*U47,2)</f>
        <v>1.99</v>
      </c>
      <c r="W47" s="221"/>
      <c r="X47" s="221" t="s">
        <v>301</v>
      </c>
      <c r="Y47" s="221" t="s">
        <v>355</v>
      </c>
      <c r="Z47" s="210"/>
      <c r="AA47" s="210"/>
      <c r="AB47" s="210"/>
      <c r="AC47" s="210"/>
      <c r="AD47" s="210"/>
      <c r="AE47" s="210"/>
      <c r="AF47" s="210"/>
      <c r="AG47" s="210" t="s">
        <v>302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3" t="s">
        <v>343</v>
      </c>
      <c r="D48" s="251"/>
      <c r="E48" s="252">
        <v>38.299999999999997</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319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3" t="s">
        <v>344</v>
      </c>
      <c r="D49" s="251"/>
      <c r="E49" s="252">
        <v>38.1</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319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4">
        <v>15</v>
      </c>
      <c r="B50" s="235" t="s">
        <v>356</v>
      </c>
      <c r="C50" s="245" t="s">
        <v>357</v>
      </c>
      <c r="D50" s="236" t="s">
        <v>298</v>
      </c>
      <c r="E50" s="237">
        <v>38.299999999999997</v>
      </c>
      <c r="F50" s="238"/>
      <c r="G50" s="239">
        <f>ROUND(E50*F50,2)</f>
        <v>0</v>
      </c>
      <c r="H50" s="238"/>
      <c r="I50" s="239">
        <f>ROUND(E50*H50,2)</f>
        <v>0</v>
      </c>
      <c r="J50" s="238"/>
      <c r="K50" s="239">
        <f>ROUND(E50*J50,2)</f>
        <v>0</v>
      </c>
      <c r="L50" s="239">
        <v>21</v>
      </c>
      <c r="M50" s="239">
        <f>G50*(1+L50/100)</f>
        <v>0</v>
      </c>
      <c r="N50" s="237">
        <v>0.378</v>
      </c>
      <c r="O50" s="237">
        <f>ROUND(E50*N50,2)</f>
        <v>14.48</v>
      </c>
      <c r="P50" s="237">
        <v>0</v>
      </c>
      <c r="Q50" s="237">
        <f>ROUND(E50*P50,2)</f>
        <v>0</v>
      </c>
      <c r="R50" s="239" t="s">
        <v>299</v>
      </c>
      <c r="S50" s="239" t="s">
        <v>259</v>
      </c>
      <c r="T50" s="240" t="s">
        <v>300</v>
      </c>
      <c r="U50" s="221">
        <v>2.5999999999999999E-2</v>
      </c>
      <c r="V50" s="221">
        <f>ROUND(E50*U50,2)</f>
        <v>1</v>
      </c>
      <c r="W50" s="221"/>
      <c r="X50" s="221" t="s">
        <v>301</v>
      </c>
      <c r="Y50" s="221" t="s">
        <v>358</v>
      </c>
      <c r="Z50" s="210"/>
      <c r="AA50" s="210"/>
      <c r="AB50" s="210"/>
      <c r="AC50" s="210"/>
      <c r="AD50" s="210"/>
      <c r="AE50" s="210"/>
      <c r="AF50" s="210"/>
      <c r="AG50" s="210" t="s">
        <v>302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63" t="s">
        <v>343</v>
      </c>
      <c r="D51" s="251"/>
      <c r="E51" s="252">
        <v>38.299999999999997</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319</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4">
        <v>16</v>
      </c>
      <c r="B52" s="235" t="s">
        <v>359</v>
      </c>
      <c r="C52" s="245" t="s">
        <v>360</v>
      </c>
      <c r="D52" s="236" t="s">
        <v>298</v>
      </c>
      <c r="E52" s="237">
        <v>38.1</v>
      </c>
      <c r="F52" s="238"/>
      <c r="G52" s="239">
        <f>ROUND(E52*F52,2)</f>
        <v>0</v>
      </c>
      <c r="H52" s="238"/>
      <c r="I52" s="239">
        <f>ROUND(E52*H52,2)</f>
        <v>0</v>
      </c>
      <c r="J52" s="238"/>
      <c r="K52" s="239">
        <f>ROUND(E52*J52,2)</f>
        <v>0</v>
      </c>
      <c r="L52" s="239">
        <v>21</v>
      </c>
      <c r="M52" s="239">
        <f>G52*(1+L52/100)</f>
        <v>0</v>
      </c>
      <c r="N52" s="237">
        <v>7.3899999999999993E-2</v>
      </c>
      <c r="O52" s="237">
        <f>ROUND(E52*N52,2)</f>
        <v>2.82</v>
      </c>
      <c r="P52" s="237">
        <v>0</v>
      </c>
      <c r="Q52" s="237">
        <f>ROUND(E52*P52,2)</f>
        <v>0</v>
      </c>
      <c r="R52" s="239" t="s">
        <v>299</v>
      </c>
      <c r="S52" s="239" t="s">
        <v>259</v>
      </c>
      <c r="T52" s="240" t="s">
        <v>300</v>
      </c>
      <c r="U52" s="221">
        <v>0.90400000000000003</v>
      </c>
      <c r="V52" s="221">
        <f>ROUND(E52*U52,2)</f>
        <v>34.44</v>
      </c>
      <c r="W52" s="221"/>
      <c r="X52" s="221" t="s">
        <v>301</v>
      </c>
      <c r="Y52" s="221" t="s">
        <v>355</v>
      </c>
      <c r="Z52" s="210"/>
      <c r="AA52" s="210"/>
      <c r="AB52" s="210"/>
      <c r="AC52" s="210"/>
      <c r="AD52" s="210"/>
      <c r="AE52" s="210"/>
      <c r="AF52" s="210"/>
      <c r="AG52" s="210" t="s">
        <v>302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2" x14ac:dyDescent="0.2">
      <c r="A53" s="217"/>
      <c r="B53" s="218"/>
      <c r="C53" s="261" t="s">
        <v>361</v>
      </c>
      <c r="D53" s="253"/>
      <c r="E53" s="253"/>
      <c r="F53" s="253"/>
      <c r="G53" s="253"/>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304</v>
      </c>
      <c r="AH53" s="210"/>
      <c r="AI53" s="210"/>
      <c r="AJ53" s="210"/>
      <c r="AK53" s="210"/>
      <c r="AL53" s="210"/>
      <c r="AM53" s="210"/>
      <c r="AN53" s="210"/>
      <c r="AO53" s="210"/>
      <c r="AP53" s="210"/>
      <c r="AQ53" s="210"/>
      <c r="AR53" s="210"/>
      <c r="AS53" s="210"/>
      <c r="AT53" s="210"/>
      <c r="AU53" s="210"/>
      <c r="AV53" s="210"/>
      <c r="AW53" s="210"/>
      <c r="AX53" s="210"/>
      <c r="AY53" s="210"/>
      <c r="AZ53" s="210"/>
      <c r="BA53" s="241" t="str">
        <f>C53</f>
        <v>s provedením lože z kameniva drceného, s vyplněním spár, s dvojitým hutněním a se smetením přebytečného materiálu na krajnici. S dodáním hmot pro lože a výplň spár.</v>
      </c>
      <c r="BB53" s="210"/>
      <c r="BC53" s="210"/>
      <c r="BD53" s="210"/>
      <c r="BE53" s="210"/>
      <c r="BF53" s="210"/>
      <c r="BG53" s="210"/>
      <c r="BH53" s="210"/>
    </row>
    <row r="54" spans="1:60" outlineLevel="2" x14ac:dyDescent="0.2">
      <c r="A54" s="217"/>
      <c r="B54" s="218"/>
      <c r="C54" s="263" t="s">
        <v>344</v>
      </c>
      <c r="D54" s="251"/>
      <c r="E54" s="252">
        <v>38.1</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319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4">
        <v>17</v>
      </c>
      <c r="B55" s="235" t="s">
        <v>362</v>
      </c>
      <c r="C55" s="245" t="s">
        <v>363</v>
      </c>
      <c r="D55" s="236" t="s">
        <v>298</v>
      </c>
      <c r="E55" s="237">
        <v>38.299999999999997</v>
      </c>
      <c r="F55" s="238"/>
      <c r="G55" s="239">
        <f>ROUND(E55*F55,2)</f>
        <v>0</v>
      </c>
      <c r="H55" s="238"/>
      <c r="I55" s="239">
        <f>ROUND(E55*H55,2)</f>
        <v>0</v>
      </c>
      <c r="J55" s="238"/>
      <c r="K55" s="239">
        <f>ROUND(E55*J55,2)</f>
        <v>0</v>
      </c>
      <c r="L55" s="239">
        <v>21</v>
      </c>
      <c r="M55" s="239">
        <f>G55*(1+L55/100)</f>
        <v>0</v>
      </c>
      <c r="N55" s="237">
        <v>7.3899999999999993E-2</v>
      </c>
      <c r="O55" s="237">
        <f>ROUND(E55*N55,2)</f>
        <v>2.83</v>
      </c>
      <c r="P55" s="237">
        <v>0</v>
      </c>
      <c r="Q55" s="237">
        <f>ROUND(E55*P55,2)</f>
        <v>0</v>
      </c>
      <c r="R55" s="239" t="s">
        <v>299</v>
      </c>
      <c r="S55" s="239" t="s">
        <v>259</v>
      </c>
      <c r="T55" s="240" t="s">
        <v>300</v>
      </c>
      <c r="U55" s="221">
        <v>0.47799999999999998</v>
      </c>
      <c r="V55" s="221">
        <f>ROUND(E55*U55,2)</f>
        <v>18.309999999999999</v>
      </c>
      <c r="W55" s="221"/>
      <c r="X55" s="221" t="s">
        <v>301</v>
      </c>
      <c r="Y55" s="221" t="s">
        <v>358</v>
      </c>
      <c r="Z55" s="210"/>
      <c r="AA55" s="210"/>
      <c r="AB55" s="210"/>
      <c r="AC55" s="210"/>
      <c r="AD55" s="210"/>
      <c r="AE55" s="210"/>
      <c r="AF55" s="210"/>
      <c r="AG55" s="210" t="s">
        <v>302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2" x14ac:dyDescent="0.2">
      <c r="A56" s="217"/>
      <c r="B56" s="218"/>
      <c r="C56" s="261" t="s">
        <v>361</v>
      </c>
      <c r="D56" s="253"/>
      <c r="E56" s="253"/>
      <c r="F56" s="253"/>
      <c r="G56" s="253"/>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304</v>
      </c>
      <c r="AH56" s="210"/>
      <c r="AI56" s="210"/>
      <c r="AJ56" s="210"/>
      <c r="AK56" s="210"/>
      <c r="AL56" s="210"/>
      <c r="AM56" s="210"/>
      <c r="AN56" s="210"/>
      <c r="AO56" s="210"/>
      <c r="AP56" s="210"/>
      <c r="AQ56" s="210"/>
      <c r="AR56" s="210"/>
      <c r="AS56" s="210"/>
      <c r="AT56" s="210"/>
      <c r="AU56" s="210"/>
      <c r="AV56" s="210"/>
      <c r="AW56" s="210"/>
      <c r="AX56" s="210"/>
      <c r="AY56" s="210"/>
      <c r="AZ56" s="210"/>
      <c r="BA56" s="241" t="str">
        <f>C56</f>
        <v>s provedením lože z kameniva drceného, s vyplněním spár, s dvojitým hutněním a se smetením přebytečného materiálu na krajnici. S dodáním hmot pro lože a výplň spár.</v>
      </c>
      <c r="BB56" s="210"/>
      <c r="BC56" s="210"/>
      <c r="BD56" s="210"/>
      <c r="BE56" s="210"/>
      <c r="BF56" s="210"/>
      <c r="BG56" s="210"/>
      <c r="BH56" s="210"/>
    </row>
    <row r="57" spans="1:60" outlineLevel="2" x14ac:dyDescent="0.2">
      <c r="A57" s="217"/>
      <c r="B57" s="218"/>
      <c r="C57" s="263" t="s">
        <v>343</v>
      </c>
      <c r="D57" s="251"/>
      <c r="E57" s="252">
        <v>38.299999999999997</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319</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54">
        <v>18</v>
      </c>
      <c r="B58" s="255" t="s">
        <v>364</v>
      </c>
      <c r="C58" s="262" t="s">
        <v>365</v>
      </c>
      <c r="D58" s="256" t="s">
        <v>309</v>
      </c>
      <c r="E58" s="257">
        <v>25</v>
      </c>
      <c r="F58" s="258"/>
      <c r="G58" s="259">
        <f>ROUND(E58*F58,2)</f>
        <v>0</v>
      </c>
      <c r="H58" s="258"/>
      <c r="I58" s="259">
        <f>ROUND(E58*H58,2)</f>
        <v>0</v>
      </c>
      <c r="J58" s="258"/>
      <c r="K58" s="259">
        <f>ROUND(E58*J58,2)</f>
        <v>0</v>
      </c>
      <c r="L58" s="259">
        <v>21</v>
      </c>
      <c r="M58" s="259">
        <f>G58*(1+L58/100)</f>
        <v>0</v>
      </c>
      <c r="N58" s="257">
        <v>3.3E-4</v>
      </c>
      <c r="O58" s="257">
        <f>ROUND(E58*N58,2)</f>
        <v>0.01</v>
      </c>
      <c r="P58" s="257">
        <v>0</v>
      </c>
      <c r="Q58" s="257">
        <f>ROUND(E58*P58,2)</f>
        <v>0</v>
      </c>
      <c r="R58" s="259" t="s">
        <v>299</v>
      </c>
      <c r="S58" s="259" t="s">
        <v>259</v>
      </c>
      <c r="T58" s="260" t="s">
        <v>300</v>
      </c>
      <c r="U58" s="221">
        <v>1.23</v>
      </c>
      <c r="V58" s="221">
        <f>ROUND(E58*U58,2)</f>
        <v>30.75</v>
      </c>
      <c r="W58" s="221"/>
      <c r="X58" s="221" t="s">
        <v>301</v>
      </c>
      <c r="Y58" s="221" t="s">
        <v>355</v>
      </c>
      <c r="Z58" s="210"/>
      <c r="AA58" s="210"/>
      <c r="AB58" s="210"/>
      <c r="AC58" s="210"/>
      <c r="AD58" s="210"/>
      <c r="AE58" s="210"/>
      <c r="AF58" s="210"/>
      <c r="AG58" s="210" t="s">
        <v>302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4">
        <v>19</v>
      </c>
      <c r="B59" s="235" t="s">
        <v>366</v>
      </c>
      <c r="C59" s="245" t="s">
        <v>367</v>
      </c>
      <c r="D59" s="236" t="s">
        <v>309</v>
      </c>
      <c r="E59" s="237">
        <v>21.9</v>
      </c>
      <c r="F59" s="238"/>
      <c r="G59" s="239">
        <f>ROUND(E59*F59,2)</f>
        <v>0</v>
      </c>
      <c r="H59" s="238"/>
      <c r="I59" s="239">
        <f>ROUND(E59*H59,2)</f>
        <v>0</v>
      </c>
      <c r="J59" s="238"/>
      <c r="K59" s="239">
        <f>ROUND(E59*J59,2)</f>
        <v>0</v>
      </c>
      <c r="L59" s="239">
        <v>21</v>
      </c>
      <c r="M59" s="239">
        <f>G59*(1+L59/100)</f>
        <v>0</v>
      </c>
      <c r="N59" s="237">
        <v>3.6000000000000002E-4</v>
      </c>
      <c r="O59" s="237">
        <f>ROUND(E59*N59,2)</f>
        <v>0.01</v>
      </c>
      <c r="P59" s="237">
        <v>0</v>
      </c>
      <c r="Q59" s="237">
        <f>ROUND(E59*P59,2)</f>
        <v>0</v>
      </c>
      <c r="R59" s="239" t="s">
        <v>299</v>
      </c>
      <c r="S59" s="239" t="s">
        <v>259</v>
      </c>
      <c r="T59" s="240" t="s">
        <v>300</v>
      </c>
      <c r="U59" s="221">
        <v>0.43</v>
      </c>
      <c r="V59" s="221">
        <f>ROUND(E59*U59,2)</f>
        <v>9.42</v>
      </c>
      <c r="W59" s="221"/>
      <c r="X59" s="221" t="s">
        <v>301</v>
      </c>
      <c r="Y59" s="221" t="s">
        <v>358</v>
      </c>
      <c r="Z59" s="210"/>
      <c r="AA59" s="210"/>
      <c r="AB59" s="210"/>
      <c r="AC59" s="210"/>
      <c r="AD59" s="210"/>
      <c r="AE59" s="210"/>
      <c r="AF59" s="210"/>
      <c r="AG59" s="210" t="s">
        <v>302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3" t="s">
        <v>368</v>
      </c>
      <c r="D60" s="251"/>
      <c r="E60" s="252">
        <v>21.9</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319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4">
        <v>20</v>
      </c>
      <c r="B61" s="235" t="s">
        <v>369</v>
      </c>
      <c r="C61" s="245" t="s">
        <v>370</v>
      </c>
      <c r="D61" s="236" t="s">
        <v>298</v>
      </c>
      <c r="E61" s="237">
        <v>38.683</v>
      </c>
      <c r="F61" s="238"/>
      <c r="G61" s="239">
        <f>ROUND(E61*F61,2)</f>
        <v>0</v>
      </c>
      <c r="H61" s="238"/>
      <c r="I61" s="239">
        <f>ROUND(E61*H61,2)</f>
        <v>0</v>
      </c>
      <c r="J61" s="238"/>
      <c r="K61" s="239">
        <f>ROUND(E61*J61,2)</f>
        <v>0</v>
      </c>
      <c r="L61" s="239">
        <v>21</v>
      </c>
      <c r="M61" s="239">
        <f>G61*(1+L61/100)</f>
        <v>0</v>
      </c>
      <c r="N61" s="237">
        <v>0.17599999999999999</v>
      </c>
      <c r="O61" s="237">
        <f>ROUND(E61*N61,2)</f>
        <v>6.81</v>
      </c>
      <c r="P61" s="237">
        <v>0</v>
      </c>
      <c r="Q61" s="237">
        <f>ROUND(E61*P61,2)</f>
        <v>0</v>
      </c>
      <c r="R61" s="239" t="s">
        <v>371</v>
      </c>
      <c r="S61" s="239" t="s">
        <v>259</v>
      </c>
      <c r="T61" s="240" t="s">
        <v>300</v>
      </c>
      <c r="U61" s="221">
        <v>0</v>
      </c>
      <c r="V61" s="221">
        <f>ROUND(E61*U61,2)</f>
        <v>0</v>
      </c>
      <c r="W61" s="221"/>
      <c r="X61" s="221" t="s">
        <v>372</v>
      </c>
      <c r="Y61" s="221" t="s">
        <v>358</v>
      </c>
      <c r="Z61" s="210"/>
      <c r="AA61" s="210"/>
      <c r="AB61" s="210"/>
      <c r="AC61" s="210"/>
      <c r="AD61" s="210"/>
      <c r="AE61" s="210"/>
      <c r="AF61" s="210"/>
      <c r="AG61" s="210" t="s">
        <v>373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63" t="s">
        <v>374</v>
      </c>
      <c r="D62" s="251"/>
      <c r="E62" s="252"/>
      <c r="F62" s="221"/>
      <c r="G62" s="221"/>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319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3" t="s">
        <v>375</v>
      </c>
      <c r="D63" s="251"/>
      <c r="E63" s="252">
        <v>38.683</v>
      </c>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319</v>
      </c>
      <c r="AH63" s="210">
        <v>5</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4">
        <v>21</v>
      </c>
      <c r="B64" s="235" t="s">
        <v>376</v>
      </c>
      <c r="C64" s="245" t="s">
        <v>377</v>
      </c>
      <c r="D64" s="236" t="s">
        <v>298</v>
      </c>
      <c r="E64" s="237">
        <v>38.481000000000002</v>
      </c>
      <c r="F64" s="238"/>
      <c r="G64" s="239">
        <f>ROUND(E64*F64,2)</f>
        <v>0</v>
      </c>
      <c r="H64" s="238"/>
      <c r="I64" s="239">
        <f>ROUND(E64*H64,2)</f>
        <v>0</v>
      </c>
      <c r="J64" s="238"/>
      <c r="K64" s="239">
        <f>ROUND(E64*J64,2)</f>
        <v>0</v>
      </c>
      <c r="L64" s="239">
        <v>21</v>
      </c>
      <c r="M64" s="239">
        <f>G64*(1+L64/100)</f>
        <v>0</v>
      </c>
      <c r="N64" s="237">
        <v>0.13100000000000001</v>
      </c>
      <c r="O64" s="237">
        <f>ROUND(E64*N64,2)</f>
        <v>5.04</v>
      </c>
      <c r="P64" s="237">
        <v>0</v>
      </c>
      <c r="Q64" s="237">
        <f>ROUND(E64*P64,2)</f>
        <v>0</v>
      </c>
      <c r="R64" s="239" t="s">
        <v>371</v>
      </c>
      <c r="S64" s="239" t="s">
        <v>259</v>
      </c>
      <c r="T64" s="240" t="s">
        <v>300</v>
      </c>
      <c r="U64" s="221">
        <v>0</v>
      </c>
      <c r="V64" s="221">
        <f>ROUND(E64*U64,2)</f>
        <v>0</v>
      </c>
      <c r="W64" s="221"/>
      <c r="X64" s="221" t="s">
        <v>372</v>
      </c>
      <c r="Y64" s="221" t="s">
        <v>355</v>
      </c>
      <c r="Z64" s="210"/>
      <c r="AA64" s="210"/>
      <c r="AB64" s="210"/>
      <c r="AC64" s="210"/>
      <c r="AD64" s="210"/>
      <c r="AE64" s="210"/>
      <c r="AF64" s="210"/>
      <c r="AG64" s="210" t="s">
        <v>373</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63" t="s">
        <v>374</v>
      </c>
      <c r="D65" s="251"/>
      <c r="E65" s="252"/>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319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3" t="s">
        <v>378</v>
      </c>
      <c r="D66" s="251"/>
      <c r="E66" s="252">
        <v>38.481000000000002</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319</v>
      </c>
      <c r="AH66" s="210">
        <v>5</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x14ac:dyDescent="0.2">
      <c r="A67" s="224" t="s">
        <v>254</v>
      </c>
      <c r="B67" s="225" t="s">
        <v>135</v>
      </c>
      <c r="C67" s="244" t="s">
        <v>136</v>
      </c>
      <c r="D67" s="226"/>
      <c r="E67" s="227"/>
      <c r="F67" s="228"/>
      <c r="G67" s="228">
        <f>SUMIF(AG68:AG82,"&lt;&gt;NOR",G68:G82)</f>
        <v>0</v>
      </c>
      <c r="H67" s="228"/>
      <c r="I67" s="228">
        <f>SUM(I68:I82)</f>
        <v>0</v>
      </c>
      <c r="J67" s="228"/>
      <c r="K67" s="228">
        <f>SUM(K68:K82)</f>
        <v>0</v>
      </c>
      <c r="L67" s="228"/>
      <c r="M67" s="228">
        <f>SUM(M68:M82)</f>
        <v>0</v>
      </c>
      <c r="N67" s="227"/>
      <c r="O67" s="227">
        <f>SUM(O68:O82)</f>
        <v>9.370000000000001</v>
      </c>
      <c r="P67" s="227"/>
      <c r="Q67" s="227">
        <f>SUM(Q68:Q82)</f>
        <v>0</v>
      </c>
      <c r="R67" s="228"/>
      <c r="S67" s="228"/>
      <c r="T67" s="229"/>
      <c r="U67" s="223"/>
      <c r="V67" s="223">
        <f>SUM(V68:V82)</f>
        <v>9.84</v>
      </c>
      <c r="W67" s="223"/>
      <c r="X67" s="223"/>
      <c r="Y67" s="223"/>
      <c r="AG67" t="s">
        <v>255</v>
      </c>
    </row>
    <row r="68" spans="1:60" outlineLevel="1" x14ac:dyDescent="0.2">
      <c r="A68" s="234">
        <v>22</v>
      </c>
      <c r="B68" s="235" t="s">
        <v>379</v>
      </c>
      <c r="C68" s="245" t="s">
        <v>380</v>
      </c>
      <c r="D68" s="236" t="s">
        <v>309</v>
      </c>
      <c r="E68" s="237">
        <v>17.399999999999999</v>
      </c>
      <c r="F68" s="238"/>
      <c r="G68" s="239">
        <f>ROUND(E68*F68,2)</f>
        <v>0</v>
      </c>
      <c r="H68" s="238"/>
      <c r="I68" s="239">
        <f>ROUND(E68*H68,2)</f>
        <v>0</v>
      </c>
      <c r="J68" s="238"/>
      <c r="K68" s="239">
        <f>ROUND(E68*J68,2)</f>
        <v>0</v>
      </c>
      <c r="L68" s="239">
        <v>21</v>
      </c>
      <c r="M68" s="239">
        <f>G68*(1+L68/100)</f>
        <v>0</v>
      </c>
      <c r="N68" s="237">
        <v>0.1525</v>
      </c>
      <c r="O68" s="237">
        <f>ROUND(E68*N68,2)</f>
        <v>2.65</v>
      </c>
      <c r="P68" s="237">
        <v>0</v>
      </c>
      <c r="Q68" s="237">
        <f>ROUND(E68*P68,2)</f>
        <v>0</v>
      </c>
      <c r="R68" s="239" t="s">
        <v>299</v>
      </c>
      <c r="S68" s="239" t="s">
        <v>259</v>
      </c>
      <c r="T68" s="240" t="s">
        <v>300</v>
      </c>
      <c r="U68" s="221">
        <v>0.16200000000000001</v>
      </c>
      <c r="V68" s="221">
        <f>ROUND(E68*U68,2)</f>
        <v>2.82</v>
      </c>
      <c r="W68" s="221"/>
      <c r="X68" s="221" t="s">
        <v>301</v>
      </c>
      <c r="Y68" s="221" t="s">
        <v>262</v>
      </c>
      <c r="Z68" s="210"/>
      <c r="AA68" s="210"/>
      <c r="AB68" s="210"/>
      <c r="AC68" s="210"/>
      <c r="AD68" s="210"/>
      <c r="AE68" s="210"/>
      <c r="AF68" s="210"/>
      <c r="AG68" s="210" t="s">
        <v>302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1" t="s">
        <v>381</v>
      </c>
      <c r="D69" s="253"/>
      <c r="E69" s="253"/>
      <c r="F69" s="253"/>
      <c r="G69" s="253"/>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304</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63" t="s">
        <v>382</v>
      </c>
      <c r="D70" s="251"/>
      <c r="E70" s="252">
        <v>17.399999999999999</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319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34">
        <v>23</v>
      </c>
      <c r="B71" s="235" t="s">
        <v>383</v>
      </c>
      <c r="C71" s="245" t="s">
        <v>384</v>
      </c>
      <c r="D71" s="236" t="s">
        <v>309</v>
      </c>
      <c r="E71" s="237">
        <v>21.9</v>
      </c>
      <c r="F71" s="238"/>
      <c r="G71" s="239">
        <f>ROUND(E71*F71,2)</f>
        <v>0</v>
      </c>
      <c r="H71" s="238"/>
      <c r="I71" s="239">
        <f>ROUND(E71*H71,2)</f>
        <v>0</v>
      </c>
      <c r="J71" s="238"/>
      <c r="K71" s="239">
        <f>ROUND(E71*J71,2)</f>
        <v>0</v>
      </c>
      <c r="L71" s="239">
        <v>21</v>
      </c>
      <c r="M71" s="239">
        <f>G71*(1+L71/100)</f>
        <v>0</v>
      </c>
      <c r="N71" s="237">
        <v>0.188</v>
      </c>
      <c r="O71" s="237">
        <f>ROUND(E71*N71,2)</f>
        <v>4.12</v>
      </c>
      <c r="P71" s="237">
        <v>0</v>
      </c>
      <c r="Q71" s="237">
        <f>ROUND(E71*P71,2)</f>
        <v>0</v>
      </c>
      <c r="R71" s="239" t="s">
        <v>299</v>
      </c>
      <c r="S71" s="239" t="s">
        <v>259</v>
      </c>
      <c r="T71" s="240" t="s">
        <v>300</v>
      </c>
      <c r="U71" s="221">
        <v>0.27200000000000002</v>
      </c>
      <c r="V71" s="221">
        <f>ROUND(E71*U71,2)</f>
        <v>5.96</v>
      </c>
      <c r="W71" s="221"/>
      <c r="X71" s="221" t="s">
        <v>301</v>
      </c>
      <c r="Y71" s="221" t="s">
        <v>262</v>
      </c>
      <c r="Z71" s="210"/>
      <c r="AA71" s="210"/>
      <c r="AB71" s="210"/>
      <c r="AC71" s="210"/>
      <c r="AD71" s="210"/>
      <c r="AE71" s="210"/>
      <c r="AF71" s="210"/>
      <c r="AG71" s="210" t="s">
        <v>302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61" t="s">
        <v>385</v>
      </c>
      <c r="D72" s="253"/>
      <c r="E72" s="253"/>
      <c r="F72" s="253"/>
      <c r="G72" s="253"/>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304</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63" t="s">
        <v>386</v>
      </c>
      <c r="D73" s="251"/>
      <c r="E73" s="252">
        <v>21.9</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319</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4">
        <v>24</v>
      </c>
      <c r="B74" s="235" t="s">
        <v>387</v>
      </c>
      <c r="C74" s="245" t="s">
        <v>388</v>
      </c>
      <c r="D74" s="236" t="s">
        <v>309</v>
      </c>
      <c r="E74" s="237">
        <v>19.3</v>
      </c>
      <c r="F74" s="238"/>
      <c r="G74" s="239">
        <f>ROUND(E74*F74,2)</f>
        <v>0</v>
      </c>
      <c r="H74" s="238"/>
      <c r="I74" s="239">
        <f>ROUND(E74*H74,2)</f>
        <v>0</v>
      </c>
      <c r="J74" s="238"/>
      <c r="K74" s="239">
        <f>ROUND(E74*J74,2)</f>
        <v>0</v>
      </c>
      <c r="L74" s="239">
        <v>21</v>
      </c>
      <c r="M74" s="239">
        <f>G74*(1+L74/100)</f>
        <v>0</v>
      </c>
      <c r="N74" s="237">
        <v>0</v>
      </c>
      <c r="O74" s="237">
        <f>ROUND(E74*N74,2)</f>
        <v>0</v>
      </c>
      <c r="P74" s="237">
        <v>0</v>
      </c>
      <c r="Q74" s="237">
        <f>ROUND(E74*P74,2)</f>
        <v>0</v>
      </c>
      <c r="R74" s="239" t="s">
        <v>299</v>
      </c>
      <c r="S74" s="239" t="s">
        <v>259</v>
      </c>
      <c r="T74" s="240" t="s">
        <v>300</v>
      </c>
      <c r="U74" s="221">
        <v>5.5E-2</v>
      </c>
      <c r="V74" s="221">
        <f>ROUND(E74*U74,2)</f>
        <v>1.06</v>
      </c>
      <c r="W74" s="221"/>
      <c r="X74" s="221" t="s">
        <v>301</v>
      </c>
      <c r="Y74" s="221" t="s">
        <v>262</v>
      </c>
      <c r="Z74" s="210"/>
      <c r="AA74" s="210"/>
      <c r="AB74" s="210"/>
      <c r="AC74" s="210"/>
      <c r="AD74" s="210"/>
      <c r="AE74" s="210"/>
      <c r="AF74" s="210"/>
      <c r="AG74" s="210" t="s">
        <v>302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61" t="s">
        <v>389</v>
      </c>
      <c r="D75" s="253"/>
      <c r="E75" s="253"/>
      <c r="F75" s="253"/>
      <c r="G75" s="253"/>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304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63" t="s">
        <v>390</v>
      </c>
      <c r="D76" s="251"/>
      <c r="E76" s="252">
        <v>19.3</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319</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34">
        <v>25</v>
      </c>
      <c r="B77" s="235" t="s">
        <v>391</v>
      </c>
      <c r="C77" s="245" t="s">
        <v>392</v>
      </c>
      <c r="D77" s="236" t="s">
        <v>393</v>
      </c>
      <c r="E77" s="237">
        <v>22.119</v>
      </c>
      <c r="F77" s="238"/>
      <c r="G77" s="239">
        <f>ROUND(E77*F77,2)</f>
        <v>0</v>
      </c>
      <c r="H77" s="238"/>
      <c r="I77" s="239">
        <f>ROUND(E77*H77,2)</f>
        <v>0</v>
      </c>
      <c r="J77" s="238"/>
      <c r="K77" s="239">
        <f>ROUND(E77*J77,2)</f>
        <v>0</v>
      </c>
      <c r="L77" s="239">
        <v>21</v>
      </c>
      <c r="M77" s="239">
        <f>G77*(1+L77/100)</f>
        <v>0</v>
      </c>
      <c r="N77" s="237">
        <v>8.1970000000000001E-2</v>
      </c>
      <c r="O77" s="237">
        <f>ROUND(E77*N77,2)</f>
        <v>1.81</v>
      </c>
      <c r="P77" s="237">
        <v>0</v>
      </c>
      <c r="Q77" s="237">
        <f>ROUND(E77*P77,2)</f>
        <v>0</v>
      </c>
      <c r="R77" s="239" t="s">
        <v>371</v>
      </c>
      <c r="S77" s="239" t="s">
        <v>259</v>
      </c>
      <c r="T77" s="240" t="s">
        <v>300</v>
      </c>
      <c r="U77" s="221">
        <v>0</v>
      </c>
      <c r="V77" s="221">
        <f>ROUND(E77*U77,2)</f>
        <v>0</v>
      </c>
      <c r="W77" s="221"/>
      <c r="X77" s="221" t="s">
        <v>372</v>
      </c>
      <c r="Y77" s="221" t="s">
        <v>262</v>
      </c>
      <c r="Z77" s="210"/>
      <c r="AA77" s="210"/>
      <c r="AB77" s="210"/>
      <c r="AC77" s="210"/>
      <c r="AD77" s="210"/>
      <c r="AE77" s="210"/>
      <c r="AF77" s="210"/>
      <c r="AG77" s="210" t="s">
        <v>373</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63" t="s">
        <v>374</v>
      </c>
      <c r="D78" s="251"/>
      <c r="E78" s="252"/>
      <c r="F78" s="221"/>
      <c r="G78" s="221"/>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319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63" t="s">
        <v>394</v>
      </c>
      <c r="D79" s="251"/>
      <c r="E79" s="252">
        <v>22.119</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319</v>
      </c>
      <c r="AH79" s="210">
        <v>5</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34">
        <v>26</v>
      </c>
      <c r="B80" s="235" t="s">
        <v>395</v>
      </c>
      <c r="C80" s="245" t="s">
        <v>396</v>
      </c>
      <c r="D80" s="236" t="s">
        <v>393</v>
      </c>
      <c r="E80" s="237">
        <v>17.574000000000002</v>
      </c>
      <c r="F80" s="238"/>
      <c r="G80" s="239">
        <f>ROUND(E80*F80,2)</f>
        <v>0</v>
      </c>
      <c r="H80" s="238"/>
      <c r="I80" s="239">
        <f>ROUND(E80*H80,2)</f>
        <v>0</v>
      </c>
      <c r="J80" s="238"/>
      <c r="K80" s="239">
        <f>ROUND(E80*J80,2)</f>
        <v>0</v>
      </c>
      <c r="L80" s="239">
        <v>21</v>
      </c>
      <c r="M80" s="239">
        <f>G80*(1+L80/100)</f>
        <v>0</v>
      </c>
      <c r="N80" s="237">
        <v>4.4999999999999998E-2</v>
      </c>
      <c r="O80" s="237">
        <f>ROUND(E80*N80,2)</f>
        <v>0.79</v>
      </c>
      <c r="P80" s="237">
        <v>0</v>
      </c>
      <c r="Q80" s="237">
        <f>ROUND(E80*P80,2)</f>
        <v>0</v>
      </c>
      <c r="R80" s="239" t="s">
        <v>371</v>
      </c>
      <c r="S80" s="239" t="s">
        <v>259</v>
      </c>
      <c r="T80" s="240" t="s">
        <v>300</v>
      </c>
      <c r="U80" s="221">
        <v>0</v>
      </c>
      <c r="V80" s="221">
        <f>ROUND(E80*U80,2)</f>
        <v>0</v>
      </c>
      <c r="W80" s="221"/>
      <c r="X80" s="221" t="s">
        <v>372</v>
      </c>
      <c r="Y80" s="221" t="s">
        <v>262</v>
      </c>
      <c r="Z80" s="210"/>
      <c r="AA80" s="210"/>
      <c r="AB80" s="210"/>
      <c r="AC80" s="210"/>
      <c r="AD80" s="210"/>
      <c r="AE80" s="210"/>
      <c r="AF80" s="210"/>
      <c r="AG80" s="210" t="s">
        <v>373</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3" t="s">
        <v>374</v>
      </c>
      <c r="D81" s="251"/>
      <c r="E81" s="252"/>
      <c r="F81" s="221"/>
      <c r="G81" s="22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319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63" t="s">
        <v>397</v>
      </c>
      <c r="D82" s="251"/>
      <c r="E82" s="252">
        <v>17.574000000000002</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319</v>
      </c>
      <c r="AH82" s="210">
        <v>5</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
      <c r="A83" s="224" t="s">
        <v>254</v>
      </c>
      <c r="B83" s="225" t="s">
        <v>143</v>
      </c>
      <c r="C83" s="244" t="s">
        <v>144</v>
      </c>
      <c r="D83" s="226"/>
      <c r="E83" s="227"/>
      <c r="F83" s="228"/>
      <c r="G83" s="228">
        <f>SUMIF(AG84:AG85,"&lt;&gt;NOR",G84:G85)</f>
        <v>0</v>
      </c>
      <c r="H83" s="228"/>
      <c r="I83" s="228">
        <f>SUM(I84:I85)</f>
        <v>0</v>
      </c>
      <c r="J83" s="228"/>
      <c r="K83" s="228">
        <f>SUM(K84:K85)</f>
        <v>0</v>
      </c>
      <c r="L83" s="228"/>
      <c r="M83" s="228">
        <f>SUM(M84:M85)</f>
        <v>0</v>
      </c>
      <c r="N83" s="227"/>
      <c r="O83" s="227">
        <f>SUM(O84:O85)</f>
        <v>0</v>
      </c>
      <c r="P83" s="227"/>
      <c r="Q83" s="227">
        <f>SUM(Q84:Q85)</f>
        <v>0</v>
      </c>
      <c r="R83" s="228"/>
      <c r="S83" s="228"/>
      <c r="T83" s="229"/>
      <c r="U83" s="223"/>
      <c r="V83" s="223">
        <f>SUM(V84:V85)</f>
        <v>54.79</v>
      </c>
      <c r="W83" s="223"/>
      <c r="X83" s="223"/>
      <c r="Y83" s="223"/>
      <c r="AG83" t="s">
        <v>255</v>
      </c>
    </row>
    <row r="84" spans="1:60" outlineLevel="1" x14ac:dyDescent="0.2">
      <c r="A84" s="234">
        <v>27</v>
      </c>
      <c r="B84" s="235" t="s">
        <v>398</v>
      </c>
      <c r="C84" s="245" t="s">
        <v>399</v>
      </c>
      <c r="D84" s="236" t="s">
        <v>400</v>
      </c>
      <c r="E84" s="237">
        <v>70.242540000000005</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t="s">
        <v>299</v>
      </c>
      <c r="S84" s="239" t="s">
        <v>259</v>
      </c>
      <c r="T84" s="240" t="s">
        <v>300</v>
      </c>
      <c r="U84" s="221">
        <v>0.78</v>
      </c>
      <c r="V84" s="221">
        <f>ROUND(E84*U84,2)</f>
        <v>54.79</v>
      </c>
      <c r="W84" s="221"/>
      <c r="X84" s="221" t="s">
        <v>401</v>
      </c>
      <c r="Y84" s="221" t="s">
        <v>262</v>
      </c>
      <c r="Z84" s="210"/>
      <c r="AA84" s="210"/>
      <c r="AB84" s="210"/>
      <c r="AC84" s="210"/>
      <c r="AD84" s="210"/>
      <c r="AE84" s="210"/>
      <c r="AF84" s="210"/>
      <c r="AG84" s="210" t="s">
        <v>402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61" t="s">
        <v>403</v>
      </c>
      <c r="D85" s="253"/>
      <c r="E85" s="253"/>
      <c r="F85" s="253"/>
      <c r="G85" s="253"/>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304</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x14ac:dyDescent="0.2">
      <c r="A86" s="224" t="s">
        <v>254</v>
      </c>
      <c r="B86" s="225" t="s">
        <v>220</v>
      </c>
      <c r="C86" s="244" t="s">
        <v>221</v>
      </c>
      <c r="D86" s="226"/>
      <c r="E86" s="227"/>
      <c r="F86" s="228"/>
      <c r="G86" s="228">
        <f>SUMIF(AG87:AG93,"&lt;&gt;NOR",G87:G93)</f>
        <v>0</v>
      </c>
      <c r="H86" s="228"/>
      <c r="I86" s="228">
        <f>SUM(I87:I93)</f>
        <v>0</v>
      </c>
      <c r="J86" s="228"/>
      <c r="K86" s="228">
        <f>SUM(K87:K93)</f>
        <v>0</v>
      </c>
      <c r="L86" s="228"/>
      <c r="M86" s="228">
        <f>SUM(M87:M93)</f>
        <v>0</v>
      </c>
      <c r="N86" s="227"/>
      <c r="O86" s="227">
        <f>SUM(O87:O93)</f>
        <v>0</v>
      </c>
      <c r="P86" s="227"/>
      <c r="Q86" s="227">
        <f>SUM(Q87:Q93)</f>
        <v>0</v>
      </c>
      <c r="R86" s="228"/>
      <c r="S86" s="228"/>
      <c r="T86" s="229"/>
      <c r="U86" s="223"/>
      <c r="V86" s="223">
        <f>SUM(V87:V93)</f>
        <v>1.41</v>
      </c>
      <c r="W86" s="223"/>
      <c r="X86" s="223"/>
      <c r="Y86" s="223"/>
      <c r="AG86" t="s">
        <v>255</v>
      </c>
    </row>
    <row r="87" spans="1:60" ht="22.5" outlineLevel="1" x14ac:dyDescent="0.2">
      <c r="A87" s="254">
        <v>28</v>
      </c>
      <c r="B87" s="255" t="s">
        <v>404</v>
      </c>
      <c r="C87" s="262" t="s">
        <v>405</v>
      </c>
      <c r="D87" s="256" t="s">
        <v>400</v>
      </c>
      <c r="E87" s="257">
        <v>12.366400000000001</v>
      </c>
      <c r="F87" s="258"/>
      <c r="G87" s="259">
        <f>ROUND(E87*F87,2)</f>
        <v>0</v>
      </c>
      <c r="H87" s="258"/>
      <c r="I87" s="259">
        <f>ROUND(E87*H87,2)</f>
        <v>0</v>
      </c>
      <c r="J87" s="258"/>
      <c r="K87" s="259">
        <f>ROUND(E87*J87,2)</f>
        <v>0</v>
      </c>
      <c r="L87" s="259">
        <v>21</v>
      </c>
      <c r="M87" s="259">
        <f>G87*(1+L87/100)</f>
        <v>0</v>
      </c>
      <c r="N87" s="257">
        <v>0</v>
      </c>
      <c r="O87" s="257">
        <f>ROUND(E87*N87,2)</f>
        <v>0</v>
      </c>
      <c r="P87" s="257">
        <v>0</v>
      </c>
      <c r="Q87" s="257">
        <f>ROUND(E87*P87,2)</f>
        <v>0</v>
      </c>
      <c r="R87" s="259" t="s">
        <v>299</v>
      </c>
      <c r="S87" s="259" t="s">
        <v>259</v>
      </c>
      <c r="T87" s="260" t="s">
        <v>300</v>
      </c>
      <c r="U87" s="221">
        <v>0.01</v>
      </c>
      <c r="V87" s="221">
        <f>ROUND(E87*U87,2)</f>
        <v>0.12</v>
      </c>
      <c r="W87" s="221"/>
      <c r="X87" s="221" t="s">
        <v>406</v>
      </c>
      <c r="Y87" s="221" t="s">
        <v>262</v>
      </c>
      <c r="Z87" s="210"/>
      <c r="AA87" s="210"/>
      <c r="AB87" s="210"/>
      <c r="AC87" s="210"/>
      <c r="AD87" s="210"/>
      <c r="AE87" s="210"/>
      <c r="AF87" s="210"/>
      <c r="AG87" s="210" t="s">
        <v>407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54">
        <v>29</v>
      </c>
      <c r="B88" s="255" t="s">
        <v>408</v>
      </c>
      <c r="C88" s="262" t="s">
        <v>409</v>
      </c>
      <c r="D88" s="256" t="s">
        <v>400</v>
      </c>
      <c r="E88" s="257">
        <v>173.12960000000001</v>
      </c>
      <c r="F88" s="258"/>
      <c r="G88" s="259">
        <f>ROUND(E88*F88,2)</f>
        <v>0</v>
      </c>
      <c r="H88" s="258"/>
      <c r="I88" s="259">
        <f>ROUND(E88*H88,2)</f>
        <v>0</v>
      </c>
      <c r="J88" s="258"/>
      <c r="K88" s="259">
        <f>ROUND(E88*J88,2)</f>
        <v>0</v>
      </c>
      <c r="L88" s="259">
        <v>21</v>
      </c>
      <c r="M88" s="259">
        <f>G88*(1+L88/100)</f>
        <v>0</v>
      </c>
      <c r="N88" s="257">
        <v>0</v>
      </c>
      <c r="O88" s="257">
        <f>ROUND(E88*N88,2)</f>
        <v>0</v>
      </c>
      <c r="P88" s="257">
        <v>0</v>
      </c>
      <c r="Q88" s="257">
        <f>ROUND(E88*P88,2)</f>
        <v>0</v>
      </c>
      <c r="R88" s="259" t="s">
        <v>299</v>
      </c>
      <c r="S88" s="259" t="s">
        <v>259</v>
      </c>
      <c r="T88" s="260" t="s">
        <v>300</v>
      </c>
      <c r="U88" s="221">
        <v>0</v>
      </c>
      <c r="V88" s="221">
        <f>ROUND(E88*U88,2)</f>
        <v>0</v>
      </c>
      <c r="W88" s="221"/>
      <c r="X88" s="221" t="s">
        <v>406</v>
      </c>
      <c r="Y88" s="221" t="s">
        <v>262</v>
      </c>
      <c r="Z88" s="210"/>
      <c r="AA88" s="210"/>
      <c r="AB88" s="210"/>
      <c r="AC88" s="210"/>
      <c r="AD88" s="210"/>
      <c r="AE88" s="210"/>
      <c r="AF88" s="210"/>
      <c r="AG88" s="210" t="s">
        <v>407</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4">
        <v>30</v>
      </c>
      <c r="B89" s="235" t="s">
        <v>410</v>
      </c>
      <c r="C89" s="245" t="s">
        <v>411</v>
      </c>
      <c r="D89" s="236" t="s">
        <v>400</v>
      </c>
      <c r="E89" s="237">
        <v>12.366400000000001</v>
      </c>
      <c r="F89" s="238"/>
      <c r="G89" s="239">
        <f>ROUND(E89*F89,2)</f>
        <v>0</v>
      </c>
      <c r="H89" s="238"/>
      <c r="I89" s="239">
        <f>ROUND(E89*H89,2)</f>
        <v>0</v>
      </c>
      <c r="J89" s="238"/>
      <c r="K89" s="239">
        <f>ROUND(E89*J89,2)</f>
        <v>0</v>
      </c>
      <c r="L89" s="239">
        <v>21</v>
      </c>
      <c r="M89" s="239">
        <f>G89*(1+L89/100)</f>
        <v>0</v>
      </c>
      <c r="N89" s="237">
        <v>0</v>
      </c>
      <c r="O89" s="237">
        <f>ROUND(E89*N89,2)</f>
        <v>0</v>
      </c>
      <c r="P89" s="237">
        <v>0</v>
      </c>
      <c r="Q89" s="237">
        <f>ROUND(E89*P89,2)</f>
        <v>0</v>
      </c>
      <c r="R89" s="239" t="s">
        <v>299</v>
      </c>
      <c r="S89" s="239" t="s">
        <v>259</v>
      </c>
      <c r="T89" s="240" t="s">
        <v>300</v>
      </c>
      <c r="U89" s="221">
        <v>9.9000000000000005E-2</v>
      </c>
      <c r="V89" s="221">
        <f>ROUND(E89*U89,2)</f>
        <v>1.22</v>
      </c>
      <c r="W89" s="221"/>
      <c r="X89" s="221" t="s">
        <v>406</v>
      </c>
      <c r="Y89" s="221" t="s">
        <v>262</v>
      </c>
      <c r="Z89" s="210"/>
      <c r="AA89" s="210"/>
      <c r="AB89" s="210"/>
      <c r="AC89" s="210"/>
      <c r="AD89" s="210"/>
      <c r="AE89" s="210"/>
      <c r="AF89" s="210"/>
      <c r="AG89" s="210" t="s">
        <v>407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1" t="s">
        <v>412</v>
      </c>
      <c r="D90" s="253"/>
      <c r="E90" s="253"/>
      <c r="F90" s="253"/>
      <c r="G90" s="253"/>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304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54">
        <v>31</v>
      </c>
      <c r="B91" s="255" t="s">
        <v>413</v>
      </c>
      <c r="C91" s="262" t="s">
        <v>414</v>
      </c>
      <c r="D91" s="256" t="s">
        <v>400</v>
      </c>
      <c r="E91" s="257">
        <v>12.366400000000001</v>
      </c>
      <c r="F91" s="258"/>
      <c r="G91" s="259">
        <f>ROUND(E91*F91,2)</f>
        <v>0</v>
      </c>
      <c r="H91" s="258"/>
      <c r="I91" s="259">
        <f>ROUND(E91*H91,2)</f>
        <v>0</v>
      </c>
      <c r="J91" s="258"/>
      <c r="K91" s="259">
        <f>ROUND(E91*J91,2)</f>
        <v>0</v>
      </c>
      <c r="L91" s="259">
        <v>21</v>
      </c>
      <c r="M91" s="259">
        <f>G91*(1+L91/100)</f>
        <v>0</v>
      </c>
      <c r="N91" s="257">
        <v>0</v>
      </c>
      <c r="O91" s="257">
        <f>ROUND(E91*N91,2)</f>
        <v>0</v>
      </c>
      <c r="P91" s="257">
        <v>0</v>
      </c>
      <c r="Q91" s="257">
        <f>ROUND(E91*P91,2)</f>
        <v>0</v>
      </c>
      <c r="R91" s="259" t="s">
        <v>415</v>
      </c>
      <c r="S91" s="259" t="s">
        <v>416</v>
      </c>
      <c r="T91" s="260" t="s">
        <v>300</v>
      </c>
      <c r="U91" s="221">
        <v>0</v>
      </c>
      <c r="V91" s="221">
        <f>ROUND(E91*U91,2)</f>
        <v>0</v>
      </c>
      <c r="W91" s="221"/>
      <c r="X91" s="221" t="s">
        <v>406</v>
      </c>
      <c r="Y91" s="221" t="s">
        <v>262</v>
      </c>
      <c r="Z91" s="210"/>
      <c r="AA91" s="210"/>
      <c r="AB91" s="210"/>
      <c r="AC91" s="210"/>
      <c r="AD91" s="210"/>
      <c r="AE91" s="210"/>
      <c r="AF91" s="210"/>
      <c r="AG91" s="210" t="s">
        <v>407</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4">
        <v>32</v>
      </c>
      <c r="B92" s="235" t="s">
        <v>417</v>
      </c>
      <c r="C92" s="245" t="s">
        <v>418</v>
      </c>
      <c r="D92" s="236" t="s">
        <v>400</v>
      </c>
      <c r="E92" s="237">
        <v>12.366400000000001</v>
      </c>
      <c r="F92" s="238"/>
      <c r="G92" s="239">
        <f>ROUND(E92*F92,2)</f>
        <v>0</v>
      </c>
      <c r="H92" s="238"/>
      <c r="I92" s="239">
        <f>ROUND(E92*H92,2)</f>
        <v>0</v>
      </c>
      <c r="J92" s="238"/>
      <c r="K92" s="239">
        <f>ROUND(E92*J92,2)</f>
        <v>0</v>
      </c>
      <c r="L92" s="239">
        <v>21</v>
      </c>
      <c r="M92" s="239">
        <f>G92*(1+L92/100)</f>
        <v>0</v>
      </c>
      <c r="N92" s="237">
        <v>0</v>
      </c>
      <c r="O92" s="237">
        <f>ROUND(E92*N92,2)</f>
        <v>0</v>
      </c>
      <c r="P92" s="237">
        <v>0</v>
      </c>
      <c r="Q92" s="237">
        <f>ROUND(E92*P92,2)</f>
        <v>0</v>
      </c>
      <c r="R92" s="239" t="s">
        <v>419</v>
      </c>
      <c r="S92" s="239" t="s">
        <v>259</v>
      </c>
      <c r="T92" s="240" t="s">
        <v>300</v>
      </c>
      <c r="U92" s="221">
        <v>6.0000000000000001E-3</v>
      </c>
      <c r="V92" s="221">
        <f>ROUND(E92*U92,2)</f>
        <v>7.0000000000000007E-2</v>
      </c>
      <c r="W92" s="221"/>
      <c r="X92" s="221" t="s">
        <v>406</v>
      </c>
      <c r="Y92" s="221" t="s">
        <v>262</v>
      </c>
      <c r="Z92" s="210"/>
      <c r="AA92" s="210"/>
      <c r="AB92" s="210"/>
      <c r="AC92" s="210"/>
      <c r="AD92" s="210"/>
      <c r="AE92" s="210"/>
      <c r="AF92" s="210"/>
      <c r="AG92" s="210" t="s">
        <v>407</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61" t="s">
        <v>420</v>
      </c>
      <c r="D93" s="253"/>
      <c r="E93" s="253"/>
      <c r="F93" s="253"/>
      <c r="G93" s="253"/>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304</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x14ac:dyDescent="0.2">
      <c r="A94" s="3"/>
      <c r="B94" s="4"/>
      <c r="C94" s="248"/>
      <c r="D94" s="6"/>
      <c r="E94" s="3"/>
      <c r="F94" s="3"/>
      <c r="G94" s="3"/>
      <c r="H94" s="3"/>
      <c r="I94" s="3"/>
      <c r="J94" s="3"/>
      <c r="K94" s="3"/>
      <c r="L94" s="3"/>
      <c r="M94" s="3"/>
      <c r="N94" s="3"/>
      <c r="O94" s="3"/>
      <c r="P94" s="3"/>
      <c r="Q94" s="3"/>
      <c r="R94" s="3"/>
      <c r="S94" s="3"/>
      <c r="T94" s="3"/>
      <c r="U94" s="3"/>
      <c r="V94" s="3"/>
      <c r="W94" s="3"/>
      <c r="X94" s="3"/>
      <c r="Y94" s="3"/>
      <c r="AE94">
        <v>15</v>
      </c>
      <c r="AF94">
        <v>21</v>
      </c>
      <c r="AG94" t="s">
        <v>240</v>
      </c>
    </row>
    <row r="95" spans="1:60" x14ac:dyDescent="0.2">
      <c r="A95" s="213"/>
      <c r="B95" s="214" t="s">
        <v>29</v>
      </c>
      <c r="C95" s="249"/>
      <c r="D95" s="215"/>
      <c r="E95" s="216"/>
      <c r="F95" s="216"/>
      <c r="G95" s="233">
        <f>G8+G16+G28+G37+G46+G67+G83+G86</f>
        <v>0</v>
      </c>
      <c r="H95" s="3"/>
      <c r="I95" s="3"/>
      <c r="J95" s="3"/>
      <c r="K95" s="3"/>
      <c r="L95" s="3"/>
      <c r="M95" s="3"/>
      <c r="N95" s="3"/>
      <c r="O95" s="3"/>
      <c r="P95" s="3"/>
      <c r="Q95" s="3"/>
      <c r="R95" s="3"/>
      <c r="S95" s="3"/>
      <c r="T95" s="3"/>
      <c r="U95" s="3"/>
      <c r="V95" s="3"/>
      <c r="W95" s="3"/>
      <c r="X95" s="3"/>
      <c r="Y95" s="3"/>
      <c r="AE95">
        <f>SUMIF(L7:L93,AE94,G7:G93)</f>
        <v>0</v>
      </c>
      <c r="AF95">
        <f>SUMIF(L7:L93,AF94,G7:G93)</f>
        <v>0</v>
      </c>
      <c r="AG95" t="s">
        <v>292</v>
      </c>
    </row>
    <row r="96" spans="1:60" x14ac:dyDescent="0.2">
      <c r="C96" s="250"/>
      <c r="D96" s="10"/>
      <c r="AG96" t="s">
        <v>294</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sgmICci3ek/ss5AMxMw2Gs2xcx70YmA+fkOAK5l1Ka3zF2flq3kCAOU+5v+xEvvmtnTmWKoxAIEjwkVmZBrnw==" saltValue="Y+GxTqfxtPBkzS4ncijxhg==" spinCount="100000" sheet="1" formatRows="0"/>
  <mergeCells count="23">
    <mergeCell ref="C72:G72"/>
    <mergeCell ref="C75:G75"/>
    <mergeCell ref="C85:G85"/>
    <mergeCell ref="C90:G90"/>
    <mergeCell ref="C93:G93"/>
    <mergeCell ref="C39:G39"/>
    <mergeCell ref="C43:G43"/>
    <mergeCell ref="C44:G44"/>
    <mergeCell ref="C53:G53"/>
    <mergeCell ref="C56:G56"/>
    <mergeCell ref="C69:G69"/>
    <mergeCell ref="C15:G15"/>
    <mergeCell ref="C18:G18"/>
    <mergeCell ref="C21:G21"/>
    <mergeCell ref="C25:G25"/>
    <mergeCell ref="C30:G30"/>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6A24E-A536-4061-B798-5D5132F02A5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53</v>
      </c>
      <c r="C3" s="199" t="s">
        <v>54</v>
      </c>
      <c r="D3" s="197"/>
      <c r="E3" s="197"/>
      <c r="F3" s="197"/>
      <c r="G3" s="198"/>
      <c r="AC3" s="174" t="s">
        <v>227</v>
      </c>
      <c r="AG3" t="s">
        <v>230</v>
      </c>
    </row>
    <row r="4" spans="1:60" ht="24.95" customHeight="1" x14ac:dyDescent="0.2">
      <c r="A4" s="200" t="s">
        <v>9</v>
      </c>
      <c r="B4" s="201" t="s">
        <v>55</v>
      </c>
      <c r="C4" s="202" t="s">
        <v>56</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166</v>
      </c>
      <c r="C8" s="244" t="s">
        <v>167</v>
      </c>
      <c r="D8" s="226"/>
      <c r="E8" s="227"/>
      <c r="F8" s="228"/>
      <c r="G8" s="228">
        <f>SUMIF(AG9:AG25,"&lt;&gt;NOR",G9:G25)</f>
        <v>0</v>
      </c>
      <c r="H8" s="228"/>
      <c r="I8" s="228">
        <f>SUM(I9:I25)</f>
        <v>0</v>
      </c>
      <c r="J8" s="228"/>
      <c r="K8" s="228">
        <f>SUM(K9:K25)</f>
        <v>0</v>
      </c>
      <c r="L8" s="228"/>
      <c r="M8" s="228">
        <f>SUM(M9:M25)</f>
        <v>0</v>
      </c>
      <c r="N8" s="227"/>
      <c r="O8" s="227">
        <f>SUM(O9:O25)</f>
        <v>0</v>
      </c>
      <c r="P8" s="227"/>
      <c r="Q8" s="227">
        <f>SUM(Q9:Q25)</f>
        <v>0</v>
      </c>
      <c r="R8" s="228"/>
      <c r="S8" s="228"/>
      <c r="T8" s="229"/>
      <c r="U8" s="223"/>
      <c r="V8" s="223">
        <f>SUM(V9:V25)</f>
        <v>0</v>
      </c>
      <c r="W8" s="223"/>
      <c r="X8" s="223"/>
      <c r="Y8" s="223"/>
      <c r="AG8" t="s">
        <v>255</v>
      </c>
    </row>
    <row r="9" spans="1:60" ht="22.5" outlineLevel="1" x14ac:dyDescent="0.2">
      <c r="A9" s="234">
        <v>1</v>
      </c>
      <c r="B9" s="235" t="s">
        <v>421</v>
      </c>
      <c r="C9" s="245" t="s">
        <v>422</v>
      </c>
      <c r="D9" s="236" t="s">
        <v>423</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424</v>
      </c>
      <c r="T9" s="240" t="s">
        <v>260</v>
      </c>
      <c r="U9" s="221">
        <v>0</v>
      </c>
      <c r="V9" s="221">
        <f>ROUND(E9*U9,2)</f>
        <v>0</v>
      </c>
      <c r="W9" s="221"/>
      <c r="X9" s="221" t="s">
        <v>372</v>
      </c>
      <c r="Y9" s="221" t="s">
        <v>262</v>
      </c>
      <c r="Z9" s="210"/>
      <c r="AA9" s="210"/>
      <c r="AB9" s="210"/>
      <c r="AC9" s="210"/>
      <c r="AD9" s="210"/>
      <c r="AE9" s="210"/>
      <c r="AF9" s="210"/>
      <c r="AG9" s="210" t="s">
        <v>373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46" t="s">
        <v>425</v>
      </c>
      <c r="D10" s="242"/>
      <c r="E10" s="242"/>
      <c r="F10" s="242"/>
      <c r="G10" s="242"/>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265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
      <c r="A11" s="217"/>
      <c r="B11" s="218"/>
      <c r="C11" s="247" t="s">
        <v>426</v>
      </c>
      <c r="D11" s="243"/>
      <c r="E11" s="243"/>
      <c r="F11" s="243"/>
      <c r="G11" s="243"/>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265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47" t="s">
        <v>427</v>
      </c>
      <c r="D12" s="243"/>
      <c r="E12" s="243"/>
      <c r="F12" s="243"/>
      <c r="G12" s="243"/>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265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47" t="s">
        <v>428</v>
      </c>
      <c r="D13" s="243"/>
      <c r="E13" s="243"/>
      <c r="F13" s="243"/>
      <c r="G13" s="243"/>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265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47" t="s">
        <v>429</v>
      </c>
      <c r="D14" s="243"/>
      <c r="E14" s="243"/>
      <c r="F14" s="243"/>
      <c r="G14" s="243"/>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265</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47" t="s">
        <v>430</v>
      </c>
      <c r="D15" s="243"/>
      <c r="E15" s="243"/>
      <c r="F15" s="243"/>
      <c r="G15" s="243"/>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265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47" t="s">
        <v>431</v>
      </c>
      <c r="D16" s="243"/>
      <c r="E16" s="243"/>
      <c r="F16" s="243"/>
      <c r="G16" s="243"/>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265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47" t="s">
        <v>432</v>
      </c>
      <c r="D17" s="243"/>
      <c r="E17" s="243"/>
      <c r="F17" s="243"/>
      <c r="G17" s="243"/>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265</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47" t="s">
        <v>433</v>
      </c>
      <c r="D18" s="243"/>
      <c r="E18" s="243"/>
      <c r="F18" s="243"/>
      <c r="G18" s="243"/>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265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47" t="s">
        <v>434</v>
      </c>
      <c r="D19" s="243"/>
      <c r="E19" s="243"/>
      <c r="F19" s="243"/>
      <c r="G19" s="243"/>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265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47" t="s">
        <v>435</v>
      </c>
      <c r="D20" s="243"/>
      <c r="E20" s="243"/>
      <c r="F20" s="243"/>
      <c r="G20" s="243"/>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265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47" t="s">
        <v>436</v>
      </c>
      <c r="D21" s="243"/>
      <c r="E21" s="243"/>
      <c r="F21" s="243"/>
      <c r="G21" s="243"/>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265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4">
        <v>2</v>
      </c>
      <c r="B22" s="255" t="s">
        <v>437</v>
      </c>
      <c r="C22" s="262" t="s">
        <v>438</v>
      </c>
      <c r="D22" s="256" t="s">
        <v>423</v>
      </c>
      <c r="E22" s="257">
        <v>1</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424</v>
      </c>
      <c r="T22" s="260" t="s">
        <v>260</v>
      </c>
      <c r="U22" s="221">
        <v>0</v>
      </c>
      <c r="V22" s="221">
        <f>ROUND(E22*U22,2)</f>
        <v>0</v>
      </c>
      <c r="W22" s="221"/>
      <c r="X22" s="221" t="s">
        <v>372</v>
      </c>
      <c r="Y22" s="221" t="s">
        <v>262</v>
      </c>
      <c r="Z22" s="210"/>
      <c r="AA22" s="210"/>
      <c r="AB22" s="210"/>
      <c r="AC22" s="210"/>
      <c r="AD22" s="210"/>
      <c r="AE22" s="210"/>
      <c r="AF22" s="210"/>
      <c r="AG22" s="210" t="s">
        <v>373</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4">
        <v>3</v>
      </c>
      <c r="B23" s="255" t="s">
        <v>439</v>
      </c>
      <c r="C23" s="262" t="s">
        <v>440</v>
      </c>
      <c r="D23" s="256" t="s">
        <v>423</v>
      </c>
      <c r="E23" s="257">
        <v>1</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424</v>
      </c>
      <c r="T23" s="260" t="s">
        <v>260</v>
      </c>
      <c r="U23" s="221">
        <v>0</v>
      </c>
      <c r="V23" s="221">
        <f>ROUND(E23*U23,2)</f>
        <v>0</v>
      </c>
      <c r="W23" s="221"/>
      <c r="X23" s="221" t="s">
        <v>372</v>
      </c>
      <c r="Y23" s="221" t="s">
        <v>262</v>
      </c>
      <c r="Z23" s="210"/>
      <c r="AA23" s="210"/>
      <c r="AB23" s="210"/>
      <c r="AC23" s="210"/>
      <c r="AD23" s="210"/>
      <c r="AE23" s="210"/>
      <c r="AF23" s="210"/>
      <c r="AG23" s="210" t="s">
        <v>373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4">
        <v>4</v>
      </c>
      <c r="B24" s="255" t="s">
        <v>441</v>
      </c>
      <c r="C24" s="262" t="s">
        <v>31</v>
      </c>
      <c r="D24" s="256" t="s">
        <v>442</v>
      </c>
      <c r="E24" s="257">
        <v>1</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424</v>
      </c>
      <c r="T24" s="260" t="s">
        <v>260</v>
      </c>
      <c r="U24" s="221">
        <v>0</v>
      </c>
      <c r="V24" s="221">
        <f>ROUND(E24*U24,2)</f>
        <v>0</v>
      </c>
      <c r="W24" s="221"/>
      <c r="X24" s="221" t="s">
        <v>301</v>
      </c>
      <c r="Y24" s="221" t="s">
        <v>262</v>
      </c>
      <c r="Z24" s="210"/>
      <c r="AA24" s="210"/>
      <c r="AB24" s="210"/>
      <c r="AC24" s="210"/>
      <c r="AD24" s="210"/>
      <c r="AE24" s="210"/>
      <c r="AF24" s="210"/>
      <c r="AG24" s="210" t="s">
        <v>302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4">
        <v>5</v>
      </c>
      <c r="B25" s="255" t="s">
        <v>443</v>
      </c>
      <c r="C25" s="262" t="s">
        <v>444</v>
      </c>
      <c r="D25" s="256" t="s">
        <v>442</v>
      </c>
      <c r="E25" s="257">
        <v>1</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424</v>
      </c>
      <c r="T25" s="260" t="s">
        <v>260</v>
      </c>
      <c r="U25" s="221">
        <v>0</v>
      </c>
      <c r="V25" s="221">
        <f>ROUND(E25*U25,2)</f>
        <v>0</v>
      </c>
      <c r="W25" s="221"/>
      <c r="X25" s="221" t="s">
        <v>301</v>
      </c>
      <c r="Y25" s="221" t="s">
        <v>262</v>
      </c>
      <c r="Z25" s="210"/>
      <c r="AA25" s="210"/>
      <c r="AB25" s="210"/>
      <c r="AC25" s="210"/>
      <c r="AD25" s="210"/>
      <c r="AE25" s="210"/>
      <c r="AF25" s="210"/>
      <c r="AG25" s="210" t="s">
        <v>302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13" t="s">
        <v>254</v>
      </c>
      <c r="B26" s="214" t="s">
        <v>168</v>
      </c>
      <c r="C26" s="249" t="s">
        <v>169</v>
      </c>
      <c r="D26" s="230"/>
      <c r="E26" s="231"/>
      <c r="F26" s="232"/>
      <c r="G26" s="232">
        <f>SUMIF(AG27:AG34,"&lt;&gt;NOR",G27:G34)</f>
        <v>0</v>
      </c>
      <c r="H26" s="232"/>
      <c r="I26" s="232">
        <f>SUM(I27:I34)</f>
        <v>0</v>
      </c>
      <c r="J26" s="232"/>
      <c r="K26" s="232">
        <f>SUM(K27:K34)</f>
        <v>0</v>
      </c>
      <c r="L26" s="232"/>
      <c r="M26" s="232">
        <f>SUM(M27:M34)</f>
        <v>0</v>
      </c>
      <c r="N26" s="231"/>
      <c r="O26" s="231">
        <f>SUM(O27:O34)</f>
        <v>0</v>
      </c>
      <c r="P26" s="231"/>
      <c r="Q26" s="231">
        <f>SUM(Q27:Q34)</f>
        <v>0</v>
      </c>
      <c r="R26" s="232"/>
      <c r="S26" s="232"/>
      <c r="T26" s="233"/>
      <c r="U26" s="223"/>
      <c r="V26" s="223">
        <f>SUM(V27:V34)</f>
        <v>0</v>
      </c>
      <c r="W26" s="223"/>
      <c r="X26" s="223"/>
      <c r="Y26" s="223"/>
      <c r="AG26" t="s">
        <v>255</v>
      </c>
    </row>
    <row r="27" spans="1:60" outlineLevel="1" x14ac:dyDescent="0.2">
      <c r="A27" s="217"/>
      <c r="B27" s="218"/>
      <c r="C27" s="246" t="s">
        <v>445</v>
      </c>
      <c r="D27" s="242"/>
      <c r="E27" s="242"/>
      <c r="F27" s="242"/>
      <c r="G27" s="242"/>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265</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4">
        <v>6</v>
      </c>
      <c r="B28" s="255" t="s">
        <v>446</v>
      </c>
      <c r="C28" s="262" t="s">
        <v>447</v>
      </c>
      <c r="D28" s="256" t="s">
        <v>423</v>
      </c>
      <c r="E28" s="257">
        <v>1</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424</v>
      </c>
      <c r="T28" s="260" t="s">
        <v>260</v>
      </c>
      <c r="U28" s="221">
        <v>0</v>
      </c>
      <c r="V28" s="221">
        <f>ROUND(E28*U28,2)</f>
        <v>0</v>
      </c>
      <c r="W28" s="221"/>
      <c r="X28" s="221" t="s">
        <v>372</v>
      </c>
      <c r="Y28" s="221" t="s">
        <v>262</v>
      </c>
      <c r="Z28" s="210"/>
      <c r="AA28" s="210"/>
      <c r="AB28" s="210"/>
      <c r="AC28" s="210"/>
      <c r="AD28" s="210"/>
      <c r="AE28" s="210"/>
      <c r="AF28" s="210"/>
      <c r="AG28" s="210" t="s">
        <v>373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4">
        <v>7</v>
      </c>
      <c r="B29" s="255" t="s">
        <v>448</v>
      </c>
      <c r="C29" s="262" t="s">
        <v>449</v>
      </c>
      <c r="D29" s="256" t="s">
        <v>423</v>
      </c>
      <c r="E29" s="257">
        <v>1</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c r="S29" s="259" t="s">
        <v>424</v>
      </c>
      <c r="T29" s="260" t="s">
        <v>260</v>
      </c>
      <c r="U29" s="221">
        <v>0</v>
      </c>
      <c r="V29" s="221">
        <f>ROUND(E29*U29,2)</f>
        <v>0</v>
      </c>
      <c r="W29" s="221"/>
      <c r="X29" s="221" t="s">
        <v>372</v>
      </c>
      <c r="Y29" s="221" t="s">
        <v>262</v>
      </c>
      <c r="Z29" s="210"/>
      <c r="AA29" s="210"/>
      <c r="AB29" s="210"/>
      <c r="AC29" s="210"/>
      <c r="AD29" s="210"/>
      <c r="AE29" s="210"/>
      <c r="AF29" s="210"/>
      <c r="AG29" s="210" t="s">
        <v>373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4">
        <v>8</v>
      </c>
      <c r="B30" s="255" t="s">
        <v>450</v>
      </c>
      <c r="C30" s="262" t="s">
        <v>451</v>
      </c>
      <c r="D30" s="256" t="s">
        <v>423</v>
      </c>
      <c r="E30" s="257">
        <v>2</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424</v>
      </c>
      <c r="T30" s="260" t="s">
        <v>260</v>
      </c>
      <c r="U30" s="221">
        <v>0</v>
      </c>
      <c r="V30" s="221">
        <f>ROUND(E30*U30,2)</f>
        <v>0</v>
      </c>
      <c r="W30" s="221"/>
      <c r="X30" s="221" t="s">
        <v>372</v>
      </c>
      <c r="Y30" s="221" t="s">
        <v>262</v>
      </c>
      <c r="Z30" s="210"/>
      <c r="AA30" s="210"/>
      <c r="AB30" s="210"/>
      <c r="AC30" s="210"/>
      <c r="AD30" s="210"/>
      <c r="AE30" s="210"/>
      <c r="AF30" s="210"/>
      <c r="AG30" s="210" t="s">
        <v>373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4">
        <v>9</v>
      </c>
      <c r="B31" s="255" t="s">
        <v>452</v>
      </c>
      <c r="C31" s="262" t="s">
        <v>453</v>
      </c>
      <c r="D31" s="256" t="s">
        <v>423</v>
      </c>
      <c r="E31" s="257">
        <v>1</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424</v>
      </c>
      <c r="T31" s="260" t="s">
        <v>260</v>
      </c>
      <c r="U31" s="221">
        <v>0</v>
      </c>
      <c r="V31" s="221">
        <f>ROUND(E31*U31,2)</f>
        <v>0</v>
      </c>
      <c r="W31" s="221"/>
      <c r="X31" s="221" t="s">
        <v>372</v>
      </c>
      <c r="Y31" s="221" t="s">
        <v>262</v>
      </c>
      <c r="Z31" s="210"/>
      <c r="AA31" s="210"/>
      <c r="AB31" s="210"/>
      <c r="AC31" s="210"/>
      <c r="AD31" s="210"/>
      <c r="AE31" s="210"/>
      <c r="AF31" s="210"/>
      <c r="AG31" s="210" t="s">
        <v>373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4">
        <v>10</v>
      </c>
      <c r="B32" s="255" t="s">
        <v>454</v>
      </c>
      <c r="C32" s="262" t="s">
        <v>455</v>
      </c>
      <c r="D32" s="256" t="s">
        <v>423</v>
      </c>
      <c r="E32" s="257">
        <v>1</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424</v>
      </c>
      <c r="T32" s="260" t="s">
        <v>260</v>
      </c>
      <c r="U32" s="221">
        <v>0</v>
      </c>
      <c r="V32" s="221">
        <f>ROUND(E32*U32,2)</f>
        <v>0</v>
      </c>
      <c r="W32" s="221"/>
      <c r="X32" s="221" t="s">
        <v>372</v>
      </c>
      <c r="Y32" s="221" t="s">
        <v>262</v>
      </c>
      <c r="Z32" s="210"/>
      <c r="AA32" s="210"/>
      <c r="AB32" s="210"/>
      <c r="AC32" s="210"/>
      <c r="AD32" s="210"/>
      <c r="AE32" s="210"/>
      <c r="AF32" s="210"/>
      <c r="AG32" s="210" t="s">
        <v>373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4">
        <v>11</v>
      </c>
      <c r="B33" s="255" t="s">
        <v>456</v>
      </c>
      <c r="C33" s="262" t="s">
        <v>31</v>
      </c>
      <c r="D33" s="256" t="s">
        <v>442</v>
      </c>
      <c r="E33" s="257">
        <v>1</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424</v>
      </c>
      <c r="T33" s="260" t="s">
        <v>260</v>
      </c>
      <c r="U33" s="221">
        <v>0</v>
      </c>
      <c r="V33" s="221">
        <f>ROUND(E33*U33,2)</f>
        <v>0</v>
      </c>
      <c r="W33" s="221"/>
      <c r="X33" s="221" t="s">
        <v>301</v>
      </c>
      <c r="Y33" s="221" t="s">
        <v>262</v>
      </c>
      <c r="Z33" s="210"/>
      <c r="AA33" s="210"/>
      <c r="AB33" s="210"/>
      <c r="AC33" s="210"/>
      <c r="AD33" s="210"/>
      <c r="AE33" s="210"/>
      <c r="AF33" s="210"/>
      <c r="AG33" s="210" t="s">
        <v>302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54">
        <v>12</v>
      </c>
      <c r="B34" s="255" t="s">
        <v>457</v>
      </c>
      <c r="C34" s="262" t="s">
        <v>458</v>
      </c>
      <c r="D34" s="256" t="s">
        <v>442</v>
      </c>
      <c r="E34" s="257">
        <v>1</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424</v>
      </c>
      <c r="T34" s="260" t="s">
        <v>260</v>
      </c>
      <c r="U34" s="221">
        <v>0</v>
      </c>
      <c r="V34" s="221">
        <f>ROUND(E34*U34,2)</f>
        <v>0</v>
      </c>
      <c r="W34" s="221"/>
      <c r="X34" s="221" t="s">
        <v>301</v>
      </c>
      <c r="Y34" s="221" t="s">
        <v>262</v>
      </c>
      <c r="Z34" s="210"/>
      <c r="AA34" s="210"/>
      <c r="AB34" s="210"/>
      <c r="AC34" s="210"/>
      <c r="AD34" s="210"/>
      <c r="AE34" s="210"/>
      <c r="AF34" s="210"/>
      <c r="AG34" s="210" t="s">
        <v>302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24" t="s">
        <v>254</v>
      </c>
      <c r="B35" s="225" t="s">
        <v>172</v>
      </c>
      <c r="C35" s="244" t="s">
        <v>173</v>
      </c>
      <c r="D35" s="226"/>
      <c r="E35" s="227"/>
      <c r="F35" s="228"/>
      <c r="G35" s="228">
        <f>SUMIF(AG36:AG40,"&lt;&gt;NOR",G36:G40)</f>
        <v>0</v>
      </c>
      <c r="H35" s="228"/>
      <c r="I35" s="228">
        <f>SUM(I36:I40)</f>
        <v>0</v>
      </c>
      <c r="J35" s="228"/>
      <c r="K35" s="228">
        <f>SUM(K36:K40)</f>
        <v>0</v>
      </c>
      <c r="L35" s="228"/>
      <c r="M35" s="228">
        <f>SUM(M36:M40)</f>
        <v>0</v>
      </c>
      <c r="N35" s="227"/>
      <c r="O35" s="227">
        <f>SUM(O36:O40)</f>
        <v>0</v>
      </c>
      <c r="P35" s="227"/>
      <c r="Q35" s="227">
        <f>SUM(Q36:Q40)</f>
        <v>0</v>
      </c>
      <c r="R35" s="228"/>
      <c r="S35" s="228"/>
      <c r="T35" s="229"/>
      <c r="U35" s="223"/>
      <c r="V35" s="223">
        <f>SUM(V36:V40)</f>
        <v>0</v>
      </c>
      <c r="W35" s="223"/>
      <c r="X35" s="223"/>
      <c r="Y35" s="223"/>
      <c r="AG35" t="s">
        <v>255</v>
      </c>
    </row>
    <row r="36" spans="1:60" outlineLevel="1" x14ac:dyDescent="0.2">
      <c r="A36" s="254">
        <v>13</v>
      </c>
      <c r="B36" s="255" t="s">
        <v>459</v>
      </c>
      <c r="C36" s="262" t="s">
        <v>460</v>
      </c>
      <c r="D36" s="256" t="s">
        <v>423</v>
      </c>
      <c r="E36" s="257">
        <v>1</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424</v>
      </c>
      <c r="T36" s="260" t="s">
        <v>260</v>
      </c>
      <c r="U36" s="221">
        <v>0</v>
      </c>
      <c r="V36" s="221">
        <f>ROUND(E36*U36,2)</f>
        <v>0</v>
      </c>
      <c r="W36" s="221"/>
      <c r="X36" s="221" t="s">
        <v>372</v>
      </c>
      <c r="Y36" s="221" t="s">
        <v>262</v>
      </c>
      <c r="Z36" s="210"/>
      <c r="AA36" s="210"/>
      <c r="AB36" s="210"/>
      <c r="AC36" s="210"/>
      <c r="AD36" s="210"/>
      <c r="AE36" s="210"/>
      <c r="AF36" s="210"/>
      <c r="AG36" s="210" t="s">
        <v>373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4">
        <v>14</v>
      </c>
      <c r="B37" s="255" t="s">
        <v>461</v>
      </c>
      <c r="C37" s="262" t="s">
        <v>462</v>
      </c>
      <c r="D37" s="256" t="s">
        <v>423</v>
      </c>
      <c r="E37" s="257">
        <v>3</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424</v>
      </c>
      <c r="T37" s="260" t="s">
        <v>260</v>
      </c>
      <c r="U37" s="221">
        <v>0</v>
      </c>
      <c r="V37" s="221">
        <f>ROUND(E37*U37,2)</f>
        <v>0</v>
      </c>
      <c r="W37" s="221"/>
      <c r="X37" s="221" t="s">
        <v>372</v>
      </c>
      <c r="Y37" s="221" t="s">
        <v>262</v>
      </c>
      <c r="Z37" s="210"/>
      <c r="AA37" s="210"/>
      <c r="AB37" s="210"/>
      <c r="AC37" s="210"/>
      <c r="AD37" s="210"/>
      <c r="AE37" s="210"/>
      <c r="AF37" s="210"/>
      <c r="AG37" s="210" t="s">
        <v>373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54">
        <v>15</v>
      </c>
      <c r="B38" s="255" t="s">
        <v>463</v>
      </c>
      <c r="C38" s="262" t="s">
        <v>464</v>
      </c>
      <c r="D38" s="256" t="s">
        <v>442</v>
      </c>
      <c r="E38" s="257">
        <v>1</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424</v>
      </c>
      <c r="T38" s="260" t="s">
        <v>260</v>
      </c>
      <c r="U38" s="221">
        <v>0</v>
      </c>
      <c r="V38" s="221">
        <f>ROUND(E38*U38,2)</f>
        <v>0</v>
      </c>
      <c r="W38" s="221"/>
      <c r="X38" s="221" t="s">
        <v>372</v>
      </c>
      <c r="Y38" s="221" t="s">
        <v>262</v>
      </c>
      <c r="Z38" s="210"/>
      <c r="AA38" s="210"/>
      <c r="AB38" s="210"/>
      <c r="AC38" s="210"/>
      <c r="AD38" s="210"/>
      <c r="AE38" s="210"/>
      <c r="AF38" s="210"/>
      <c r="AG38" s="210" t="s">
        <v>373</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54">
        <v>16</v>
      </c>
      <c r="B39" s="255" t="s">
        <v>465</v>
      </c>
      <c r="C39" s="262" t="s">
        <v>31</v>
      </c>
      <c r="D39" s="256" t="s">
        <v>442</v>
      </c>
      <c r="E39" s="257">
        <v>1</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424</v>
      </c>
      <c r="T39" s="260" t="s">
        <v>260</v>
      </c>
      <c r="U39" s="221">
        <v>0</v>
      </c>
      <c r="V39" s="221">
        <f>ROUND(E39*U39,2)</f>
        <v>0</v>
      </c>
      <c r="W39" s="221"/>
      <c r="X39" s="221" t="s">
        <v>301</v>
      </c>
      <c r="Y39" s="221" t="s">
        <v>262</v>
      </c>
      <c r="Z39" s="210"/>
      <c r="AA39" s="210"/>
      <c r="AB39" s="210"/>
      <c r="AC39" s="210"/>
      <c r="AD39" s="210"/>
      <c r="AE39" s="210"/>
      <c r="AF39" s="210"/>
      <c r="AG39" s="210" t="s">
        <v>302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54">
        <v>17</v>
      </c>
      <c r="B40" s="255" t="s">
        <v>466</v>
      </c>
      <c r="C40" s="262" t="s">
        <v>458</v>
      </c>
      <c r="D40" s="256" t="s">
        <v>442</v>
      </c>
      <c r="E40" s="257">
        <v>1</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424</v>
      </c>
      <c r="T40" s="260" t="s">
        <v>260</v>
      </c>
      <c r="U40" s="221">
        <v>0</v>
      </c>
      <c r="V40" s="221">
        <f>ROUND(E40*U40,2)</f>
        <v>0</v>
      </c>
      <c r="W40" s="221"/>
      <c r="X40" s="221" t="s">
        <v>301</v>
      </c>
      <c r="Y40" s="221" t="s">
        <v>262</v>
      </c>
      <c r="Z40" s="210"/>
      <c r="AA40" s="210"/>
      <c r="AB40" s="210"/>
      <c r="AC40" s="210"/>
      <c r="AD40" s="210"/>
      <c r="AE40" s="210"/>
      <c r="AF40" s="210"/>
      <c r="AG40" s="210" t="s">
        <v>302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4" t="s">
        <v>254</v>
      </c>
      <c r="B41" s="225" t="s">
        <v>174</v>
      </c>
      <c r="C41" s="244" t="s">
        <v>175</v>
      </c>
      <c r="D41" s="226"/>
      <c r="E41" s="227"/>
      <c r="F41" s="228"/>
      <c r="G41" s="228">
        <f>SUMIF(AG42:AG44,"&lt;&gt;NOR",G42:G44)</f>
        <v>0</v>
      </c>
      <c r="H41" s="228"/>
      <c r="I41" s="228">
        <f>SUM(I42:I44)</f>
        <v>0</v>
      </c>
      <c r="J41" s="228"/>
      <c r="K41" s="228">
        <f>SUM(K42:K44)</f>
        <v>0</v>
      </c>
      <c r="L41" s="228"/>
      <c r="M41" s="228">
        <f>SUM(M42:M44)</f>
        <v>0</v>
      </c>
      <c r="N41" s="227"/>
      <c r="O41" s="227">
        <f>SUM(O42:O44)</f>
        <v>0</v>
      </c>
      <c r="P41" s="227"/>
      <c r="Q41" s="227">
        <f>SUM(Q42:Q44)</f>
        <v>0</v>
      </c>
      <c r="R41" s="228"/>
      <c r="S41" s="228"/>
      <c r="T41" s="229"/>
      <c r="U41" s="223"/>
      <c r="V41" s="223">
        <f>SUM(V42:V44)</f>
        <v>0</v>
      </c>
      <c r="W41" s="223"/>
      <c r="X41" s="223"/>
      <c r="Y41" s="223"/>
      <c r="AG41" t="s">
        <v>255</v>
      </c>
    </row>
    <row r="42" spans="1:60" outlineLevel="1" x14ac:dyDescent="0.2">
      <c r="A42" s="254">
        <v>18</v>
      </c>
      <c r="B42" s="255" t="s">
        <v>467</v>
      </c>
      <c r="C42" s="262" t="s">
        <v>468</v>
      </c>
      <c r="D42" s="256" t="s">
        <v>423</v>
      </c>
      <c r="E42" s="257">
        <v>1</v>
      </c>
      <c r="F42" s="258"/>
      <c r="G42" s="259">
        <f>ROUND(E42*F42,2)</f>
        <v>0</v>
      </c>
      <c r="H42" s="258"/>
      <c r="I42" s="259">
        <f>ROUND(E42*H42,2)</f>
        <v>0</v>
      </c>
      <c r="J42" s="258"/>
      <c r="K42" s="259">
        <f>ROUND(E42*J42,2)</f>
        <v>0</v>
      </c>
      <c r="L42" s="259">
        <v>21</v>
      </c>
      <c r="M42" s="259">
        <f>G42*(1+L42/100)</f>
        <v>0</v>
      </c>
      <c r="N42" s="257">
        <v>0</v>
      </c>
      <c r="O42" s="257">
        <f>ROUND(E42*N42,2)</f>
        <v>0</v>
      </c>
      <c r="P42" s="257">
        <v>0</v>
      </c>
      <c r="Q42" s="257">
        <f>ROUND(E42*P42,2)</f>
        <v>0</v>
      </c>
      <c r="R42" s="259"/>
      <c r="S42" s="259" t="s">
        <v>424</v>
      </c>
      <c r="T42" s="260" t="s">
        <v>260</v>
      </c>
      <c r="U42" s="221">
        <v>0</v>
      </c>
      <c r="V42" s="221">
        <f>ROUND(E42*U42,2)</f>
        <v>0</v>
      </c>
      <c r="W42" s="221"/>
      <c r="X42" s="221" t="s">
        <v>372</v>
      </c>
      <c r="Y42" s="221" t="s">
        <v>262</v>
      </c>
      <c r="Z42" s="210"/>
      <c r="AA42" s="210"/>
      <c r="AB42" s="210"/>
      <c r="AC42" s="210"/>
      <c r="AD42" s="210"/>
      <c r="AE42" s="210"/>
      <c r="AF42" s="210"/>
      <c r="AG42" s="210" t="s">
        <v>373</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54">
        <v>19</v>
      </c>
      <c r="B43" s="255" t="s">
        <v>469</v>
      </c>
      <c r="C43" s="262" t="s">
        <v>31</v>
      </c>
      <c r="D43" s="256" t="s">
        <v>423</v>
      </c>
      <c r="E43" s="257">
        <v>1</v>
      </c>
      <c r="F43" s="258"/>
      <c r="G43" s="259">
        <f>ROUND(E43*F43,2)</f>
        <v>0</v>
      </c>
      <c r="H43" s="258"/>
      <c r="I43" s="259">
        <f>ROUND(E43*H43,2)</f>
        <v>0</v>
      </c>
      <c r="J43" s="258"/>
      <c r="K43" s="259">
        <f>ROUND(E43*J43,2)</f>
        <v>0</v>
      </c>
      <c r="L43" s="259">
        <v>21</v>
      </c>
      <c r="M43" s="259">
        <f>G43*(1+L43/100)</f>
        <v>0</v>
      </c>
      <c r="N43" s="257">
        <v>0</v>
      </c>
      <c r="O43" s="257">
        <f>ROUND(E43*N43,2)</f>
        <v>0</v>
      </c>
      <c r="P43" s="257">
        <v>0</v>
      </c>
      <c r="Q43" s="257">
        <f>ROUND(E43*P43,2)</f>
        <v>0</v>
      </c>
      <c r="R43" s="259"/>
      <c r="S43" s="259" t="s">
        <v>424</v>
      </c>
      <c r="T43" s="260" t="s">
        <v>260</v>
      </c>
      <c r="U43" s="221">
        <v>0</v>
      </c>
      <c r="V43" s="221">
        <f>ROUND(E43*U43,2)</f>
        <v>0</v>
      </c>
      <c r="W43" s="221"/>
      <c r="X43" s="221" t="s">
        <v>301</v>
      </c>
      <c r="Y43" s="221" t="s">
        <v>262</v>
      </c>
      <c r="Z43" s="210"/>
      <c r="AA43" s="210"/>
      <c r="AB43" s="210"/>
      <c r="AC43" s="210"/>
      <c r="AD43" s="210"/>
      <c r="AE43" s="210"/>
      <c r="AF43" s="210"/>
      <c r="AG43" s="210" t="s">
        <v>302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54">
        <v>20</v>
      </c>
      <c r="B44" s="255" t="s">
        <v>470</v>
      </c>
      <c r="C44" s="262" t="s">
        <v>458</v>
      </c>
      <c r="D44" s="256" t="s">
        <v>423</v>
      </c>
      <c r="E44" s="257">
        <v>1</v>
      </c>
      <c r="F44" s="258"/>
      <c r="G44" s="259">
        <f>ROUND(E44*F44,2)</f>
        <v>0</v>
      </c>
      <c r="H44" s="258"/>
      <c r="I44" s="259">
        <f>ROUND(E44*H44,2)</f>
        <v>0</v>
      </c>
      <c r="J44" s="258"/>
      <c r="K44" s="259">
        <f>ROUND(E44*J44,2)</f>
        <v>0</v>
      </c>
      <c r="L44" s="259">
        <v>21</v>
      </c>
      <c r="M44" s="259">
        <f>G44*(1+L44/100)</f>
        <v>0</v>
      </c>
      <c r="N44" s="257">
        <v>0</v>
      </c>
      <c r="O44" s="257">
        <f>ROUND(E44*N44,2)</f>
        <v>0</v>
      </c>
      <c r="P44" s="257">
        <v>0</v>
      </c>
      <c r="Q44" s="257">
        <f>ROUND(E44*P44,2)</f>
        <v>0</v>
      </c>
      <c r="R44" s="259"/>
      <c r="S44" s="259" t="s">
        <v>424</v>
      </c>
      <c r="T44" s="260" t="s">
        <v>260</v>
      </c>
      <c r="U44" s="221">
        <v>0</v>
      </c>
      <c r="V44" s="221">
        <f>ROUND(E44*U44,2)</f>
        <v>0</v>
      </c>
      <c r="W44" s="221"/>
      <c r="X44" s="221" t="s">
        <v>301</v>
      </c>
      <c r="Y44" s="221" t="s">
        <v>262</v>
      </c>
      <c r="Z44" s="210"/>
      <c r="AA44" s="210"/>
      <c r="AB44" s="210"/>
      <c r="AC44" s="210"/>
      <c r="AD44" s="210"/>
      <c r="AE44" s="210"/>
      <c r="AF44" s="210"/>
      <c r="AG44" s="210" t="s">
        <v>302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224" t="s">
        <v>254</v>
      </c>
      <c r="B45" s="225" t="s">
        <v>176</v>
      </c>
      <c r="C45" s="244" t="s">
        <v>177</v>
      </c>
      <c r="D45" s="226"/>
      <c r="E45" s="227"/>
      <c r="F45" s="228"/>
      <c r="G45" s="228">
        <f>SUMIF(AG46:AG59,"&lt;&gt;NOR",G46:G59)</f>
        <v>0</v>
      </c>
      <c r="H45" s="228"/>
      <c r="I45" s="228">
        <f>SUM(I46:I59)</f>
        <v>0</v>
      </c>
      <c r="J45" s="228"/>
      <c r="K45" s="228">
        <f>SUM(K46:K59)</f>
        <v>0</v>
      </c>
      <c r="L45" s="228"/>
      <c r="M45" s="228">
        <f>SUM(M46:M59)</f>
        <v>0</v>
      </c>
      <c r="N45" s="227"/>
      <c r="O45" s="227">
        <f>SUM(O46:O59)</f>
        <v>0</v>
      </c>
      <c r="P45" s="227"/>
      <c r="Q45" s="227">
        <f>SUM(Q46:Q59)</f>
        <v>0</v>
      </c>
      <c r="R45" s="228"/>
      <c r="S45" s="228"/>
      <c r="T45" s="229"/>
      <c r="U45" s="223"/>
      <c r="V45" s="223">
        <f>SUM(V46:V59)</f>
        <v>0</v>
      </c>
      <c r="W45" s="223"/>
      <c r="X45" s="223"/>
      <c r="Y45" s="223"/>
      <c r="AG45" t="s">
        <v>255</v>
      </c>
    </row>
    <row r="46" spans="1:60" outlineLevel="1" x14ac:dyDescent="0.2">
      <c r="A46" s="254">
        <v>21</v>
      </c>
      <c r="B46" s="255" t="s">
        <v>471</v>
      </c>
      <c r="C46" s="262" t="s">
        <v>472</v>
      </c>
      <c r="D46" s="256" t="s">
        <v>309</v>
      </c>
      <c r="E46" s="257">
        <v>1200</v>
      </c>
      <c r="F46" s="258"/>
      <c r="G46" s="259">
        <f>ROUND(E46*F46,2)</f>
        <v>0</v>
      </c>
      <c r="H46" s="258"/>
      <c r="I46" s="259">
        <f>ROUND(E46*H46,2)</f>
        <v>0</v>
      </c>
      <c r="J46" s="258"/>
      <c r="K46" s="259">
        <f>ROUND(E46*J46,2)</f>
        <v>0</v>
      </c>
      <c r="L46" s="259">
        <v>21</v>
      </c>
      <c r="M46" s="259">
        <f>G46*(1+L46/100)</f>
        <v>0</v>
      </c>
      <c r="N46" s="257">
        <v>0</v>
      </c>
      <c r="O46" s="257">
        <f>ROUND(E46*N46,2)</f>
        <v>0</v>
      </c>
      <c r="P46" s="257">
        <v>0</v>
      </c>
      <c r="Q46" s="257">
        <f>ROUND(E46*P46,2)</f>
        <v>0</v>
      </c>
      <c r="R46" s="259"/>
      <c r="S46" s="259" t="s">
        <v>424</v>
      </c>
      <c r="T46" s="260" t="s">
        <v>260</v>
      </c>
      <c r="U46" s="221">
        <v>0</v>
      </c>
      <c r="V46" s="221">
        <f>ROUND(E46*U46,2)</f>
        <v>0</v>
      </c>
      <c r="W46" s="221"/>
      <c r="X46" s="221" t="s">
        <v>372</v>
      </c>
      <c r="Y46" s="221" t="s">
        <v>262</v>
      </c>
      <c r="Z46" s="210"/>
      <c r="AA46" s="210"/>
      <c r="AB46" s="210"/>
      <c r="AC46" s="210"/>
      <c r="AD46" s="210"/>
      <c r="AE46" s="210"/>
      <c r="AF46" s="210"/>
      <c r="AG46" s="210" t="s">
        <v>373</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54">
        <v>22</v>
      </c>
      <c r="B47" s="255" t="s">
        <v>473</v>
      </c>
      <c r="C47" s="262" t="s">
        <v>474</v>
      </c>
      <c r="D47" s="256" t="s">
        <v>298</v>
      </c>
      <c r="E47" s="257">
        <v>195</v>
      </c>
      <c r="F47" s="258"/>
      <c r="G47" s="259">
        <f>ROUND(E47*F47,2)</f>
        <v>0</v>
      </c>
      <c r="H47" s="258"/>
      <c r="I47" s="259">
        <f>ROUND(E47*H47,2)</f>
        <v>0</v>
      </c>
      <c r="J47" s="258"/>
      <c r="K47" s="259">
        <f>ROUND(E47*J47,2)</f>
        <v>0</v>
      </c>
      <c r="L47" s="259">
        <v>21</v>
      </c>
      <c r="M47" s="259">
        <f>G47*(1+L47/100)</f>
        <v>0</v>
      </c>
      <c r="N47" s="257">
        <v>0</v>
      </c>
      <c r="O47" s="257">
        <f>ROUND(E47*N47,2)</f>
        <v>0</v>
      </c>
      <c r="P47" s="257">
        <v>0</v>
      </c>
      <c r="Q47" s="257">
        <f>ROUND(E47*P47,2)</f>
        <v>0</v>
      </c>
      <c r="R47" s="259"/>
      <c r="S47" s="259" t="s">
        <v>424</v>
      </c>
      <c r="T47" s="260" t="s">
        <v>260</v>
      </c>
      <c r="U47" s="221">
        <v>0</v>
      </c>
      <c r="V47" s="221">
        <f>ROUND(E47*U47,2)</f>
        <v>0</v>
      </c>
      <c r="W47" s="221"/>
      <c r="X47" s="221" t="s">
        <v>372</v>
      </c>
      <c r="Y47" s="221" t="s">
        <v>262</v>
      </c>
      <c r="Z47" s="210"/>
      <c r="AA47" s="210"/>
      <c r="AB47" s="210"/>
      <c r="AC47" s="210"/>
      <c r="AD47" s="210"/>
      <c r="AE47" s="210"/>
      <c r="AF47" s="210"/>
      <c r="AG47" s="210" t="s">
        <v>373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54">
        <v>23</v>
      </c>
      <c r="B48" s="255" t="s">
        <v>475</v>
      </c>
      <c r="C48" s="262" t="s">
        <v>476</v>
      </c>
      <c r="D48" s="256" t="s">
        <v>309</v>
      </c>
      <c r="E48" s="257">
        <v>192</v>
      </c>
      <c r="F48" s="258"/>
      <c r="G48" s="259">
        <f>ROUND(E48*F48,2)</f>
        <v>0</v>
      </c>
      <c r="H48" s="258"/>
      <c r="I48" s="259">
        <f>ROUND(E48*H48,2)</f>
        <v>0</v>
      </c>
      <c r="J48" s="258"/>
      <c r="K48" s="259">
        <f>ROUND(E48*J48,2)</f>
        <v>0</v>
      </c>
      <c r="L48" s="259">
        <v>21</v>
      </c>
      <c r="M48" s="259">
        <f>G48*(1+L48/100)</f>
        <v>0</v>
      </c>
      <c r="N48" s="257">
        <v>0</v>
      </c>
      <c r="O48" s="257">
        <f>ROUND(E48*N48,2)</f>
        <v>0</v>
      </c>
      <c r="P48" s="257">
        <v>0</v>
      </c>
      <c r="Q48" s="257">
        <f>ROUND(E48*P48,2)</f>
        <v>0</v>
      </c>
      <c r="R48" s="259"/>
      <c r="S48" s="259" t="s">
        <v>424</v>
      </c>
      <c r="T48" s="260" t="s">
        <v>260</v>
      </c>
      <c r="U48" s="221">
        <v>0</v>
      </c>
      <c r="V48" s="221">
        <f>ROUND(E48*U48,2)</f>
        <v>0</v>
      </c>
      <c r="W48" s="221"/>
      <c r="X48" s="221" t="s">
        <v>372</v>
      </c>
      <c r="Y48" s="221" t="s">
        <v>262</v>
      </c>
      <c r="Z48" s="210"/>
      <c r="AA48" s="210"/>
      <c r="AB48" s="210"/>
      <c r="AC48" s="210"/>
      <c r="AD48" s="210"/>
      <c r="AE48" s="210"/>
      <c r="AF48" s="210"/>
      <c r="AG48" s="210" t="s">
        <v>373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54">
        <v>24</v>
      </c>
      <c r="B49" s="255" t="s">
        <v>477</v>
      </c>
      <c r="C49" s="262" t="s">
        <v>478</v>
      </c>
      <c r="D49" s="256" t="s">
        <v>442</v>
      </c>
      <c r="E49" s="257">
        <v>1</v>
      </c>
      <c r="F49" s="258"/>
      <c r="G49" s="259">
        <f>ROUND(E49*F49,2)</f>
        <v>0</v>
      </c>
      <c r="H49" s="258"/>
      <c r="I49" s="259">
        <f>ROUND(E49*H49,2)</f>
        <v>0</v>
      </c>
      <c r="J49" s="258"/>
      <c r="K49" s="259">
        <f>ROUND(E49*J49,2)</f>
        <v>0</v>
      </c>
      <c r="L49" s="259">
        <v>21</v>
      </c>
      <c r="M49" s="259">
        <f>G49*(1+L49/100)</f>
        <v>0</v>
      </c>
      <c r="N49" s="257">
        <v>0</v>
      </c>
      <c r="O49" s="257">
        <f>ROUND(E49*N49,2)</f>
        <v>0</v>
      </c>
      <c r="P49" s="257">
        <v>0</v>
      </c>
      <c r="Q49" s="257">
        <f>ROUND(E49*P49,2)</f>
        <v>0</v>
      </c>
      <c r="R49" s="259"/>
      <c r="S49" s="259" t="s">
        <v>424</v>
      </c>
      <c r="T49" s="260" t="s">
        <v>260</v>
      </c>
      <c r="U49" s="221">
        <v>0</v>
      </c>
      <c r="V49" s="221">
        <f>ROUND(E49*U49,2)</f>
        <v>0</v>
      </c>
      <c r="W49" s="221"/>
      <c r="X49" s="221" t="s">
        <v>372</v>
      </c>
      <c r="Y49" s="221" t="s">
        <v>262</v>
      </c>
      <c r="Z49" s="210"/>
      <c r="AA49" s="210"/>
      <c r="AB49" s="210"/>
      <c r="AC49" s="210"/>
      <c r="AD49" s="210"/>
      <c r="AE49" s="210"/>
      <c r="AF49" s="210"/>
      <c r="AG49" s="210" t="s">
        <v>373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4">
        <v>25</v>
      </c>
      <c r="B50" s="235" t="s">
        <v>479</v>
      </c>
      <c r="C50" s="245" t="s">
        <v>480</v>
      </c>
      <c r="D50" s="236" t="s">
        <v>423</v>
      </c>
      <c r="E50" s="237">
        <v>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c r="S50" s="239" t="s">
        <v>424</v>
      </c>
      <c r="T50" s="240" t="s">
        <v>260</v>
      </c>
      <c r="U50" s="221">
        <v>0</v>
      </c>
      <c r="V50" s="221">
        <f>ROUND(E50*U50,2)</f>
        <v>0</v>
      </c>
      <c r="W50" s="221"/>
      <c r="X50" s="221" t="s">
        <v>372</v>
      </c>
      <c r="Y50" s="221" t="s">
        <v>262</v>
      </c>
      <c r="Z50" s="210"/>
      <c r="AA50" s="210"/>
      <c r="AB50" s="210"/>
      <c r="AC50" s="210"/>
      <c r="AD50" s="210"/>
      <c r="AE50" s="210"/>
      <c r="AF50" s="210"/>
      <c r="AG50" s="210" t="s">
        <v>373</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6" t="s">
        <v>481</v>
      </c>
      <c r="D51" s="242"/>
      <c r="E51" s="242"/>
      <c r="F51" s="242"/>
      <c r="G51" s="242"/>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265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47" t="s">
        <v>482</v>
      </c>
      <c r="D52" s="243"/>
      <c r="E52" s="243"/>
      <c r="F52" s="243"/>
      <c r="G52" s="243"/>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265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47" t="s">
        <v>483</v>
      </c>
      <c r="D53" s="243"/>
      <c r="E53" s="243"/>
      <c r="F53" s="243"/>
      <c r="G53" s="243"/>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265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47" t="s">
        <v>484</v>
      </c>
      <c r="D54" s="243"/>
      <c r="E54" s="243"/>
      <c r="F54" s="243"/>
      <c r="G54" s="243"/>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265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54">
        <v>26</v>
      </c>
      <c r="B55" s="255" t="s">
        <v>485</v>
      </c>
      <c r="C55" s="262" t="s">
        <v>486</v>
      </c>
      <c r="D55" s="256" t="s">
        <v>423</v>
      </c>
      <c r="E55" s="257">
        <v>1</v>
      </c>
      <c r="F55" s="258"/>
      <c r="G55" s="259">
        <f>ROUND(E55*F55,2)</f>
        <v>0</v>
      </c>
      <c r="H55" s="258"/>
      <c r="I55" s="259">
        <f>ROUND(E55*H55,2)</f>
        <v>0</v>
      </c>
      <c r="J55" s="258"/>
      <c r="K55" s="259">
        <f>ROUND(E55*J55,2)</f>
        <v>0</v>
      </c>
      <c r="L55" s="259">
        <v>21</v>
      </c>
      <c r="M55" s="259">
        <f>G55*(1+L55/100)</f>
        <v>0</v>
      </c>
      <c r="N55" s="257">
        <v>0</v>
      </c>
      <c r="O55" s="257">
        <f>ROUND(E55*N55,2)</f>
        <v>0</v>
      </c>
      <c r="P55" s="257">
        <v>0</v>
      </c>
      <c r="Q55" s="257">
        <f>ROUND(E55*P55,2)</f>
        <v>0</v>
      </c>
      <c r="R55" s="259"/>
      <c r="S55" s="259" t="s">
        <v>424</v>
      </c>
      <c r="T55" s="260" t="s">
        <v>260</v>
      </c>
      <c r="U55" s="221">
        <v>0</v>
      </c>
      <c r="V55" s="221">
        <f>ROUND(E55*U55,2)</f>
        <v>0</v>
      </c>
      <c r="W55" s="221"/>
      <c r="X55" s="221" t="s">
        <v>372</v>
      </c>
      <c r="Y55" s="221" t="s">
        <v>262</v>
      </c>
      <c r="Z55" s="210"/>
      <c r="AA55" s="210"/>
      <c r="AB55" s="210"/>
      <c r="AC55" s="210"/>
      <c r="AD55" s="210"/>
      <c r="AE55" s="210"/>
      <c r="AF55" s="210"/>
      <c r="AG55" s="210" t="s">
        <v>373</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54">
        <v>27</v>
      </c>
      <c r="B56" s="255" t="s">
        <v>487</v>
      </c>
      <c r="C56" s="262" t="s">
        <v>488</v>
      </c>
      <c r="D56" s="256" t="s">
        <v>423</v>
      </c>
      <c r="E56" s="257">
        <v>18</v>
      </c>
      <c r="F56" s="258"/>
      <c r="G56" s="259">
        <f>ROUND(E56*F56,2)</f>
        <v>0</v>
      </c>
      <c r="H56" s="258"/>
      <c r="I56" s="259">
        <f>ROUND(E56*H56,2)</f>
        <v>0</v>
      </c>
      <c r="J56" s="258"/>
      <c r="K56" s="259">
        <f>ROUND(E56*J56,2)</f>
        <v>0</v>
      </c>
      <c r="L56" s="259">
        <v>21</v>
      </c>
      <c r="M56" s="259">
        <f>G56*(1+L56/100)</f>
        <v>0</v>
      </c>
      <c r="N56" s="257">
        <v>0</v>
      </c>
      <c r="O56" s="257">
        <f>ROUND(E56*N56,2)</f>
        <v>0</v>
      </c>
      <c r="P56" s="257">
        <v>0</v>
      </c>
      <c r="Q56" s="257">
        <f>ROUND(E56*P56,2)</f>
        <v>0</v>
      </c>
      <c r="R56" s="259"/>
      <c r="S56" s="259" t="s">
        <v>424</v>
      </c>
      <c r="T56" s="260" t="s">
        <v>260</v>
      </c>
      <c r="U56" s="221">
        <v>0</v>
      </c>
      <c r="V56" s="221">
        <f>ROUND(E56*U56,2)</f>
        <v>0</v>
      </c>
      <c r="W56" s="221"/>
      <c r="X56" s="221" t="s">
        <v>372</v>
      </c>
      <c r="Y56" s="221" t="s">
        <v>262</v>
      </c>
      <c r="Z56" s="210"/>
      <c r="AA56" s="210"/>
      <c r="AB56" s="210"/>
      <c r="AC56" s="210"/>
      <c r="AD56" s="210"/>
      <c r="AE56" s="210"/>
      <c r="AF56" s="210"/>
      <c r="AG56" s="210" t="s">
        <v>373</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54">
        <v>28</v>
      </c>
      <c r="B57" s="255" t="s">
        <v>489</v>
      </c>
      <c r="C57" s="262" t="s">
        <v>490</v>
      </c>
      <c r="D57" s="256" t="s">
        <v>423</v>
      </c>
      <c r="E57" s="257">
        <v>9</v>
      </c>
      <c r="F57" s="258"/>
      <c r="G57" s="259">
        <f>ROUND(E57*F57,2)</f>
        <v>0</v>
      </c>
      <c r="H57" s="258"/>
      <c r="I57" s="259">
        <f>ROUND(E57*H57,2)</f>
        <v>0</v>
      </c>
      <c r="J57" s="258"/>
      <c r="K57" s="259">
        <f>ROUND(E57*J57,2)</f>
        <v>0</v>
      </c>
      <c r="L57" s="259">
        <v>21</v>
      </c>
      <c r="M57" s="259">
        <f>G57*(1+L57/100)</f>
        <v>0</v>
      </c>
      <c r="N57" s="257">
        <v>0</v>
      </c>
      <c r="O57" s="257">
        <f>ROUND(E57*N57,2)</f>
        <v>0</v>
      </c>
      <c r="P57" s="257">
        <v>0</v>
      </c>
      <c r="Q57" s="257">
        <f>ROUND(E57*P57,2)</f>
        <v>0</v>
      </c>
      <c r="R57" s="259"/>
      <c r="S57" s="259" t="s">
        <v>424</v>
      </c>
      <c r="T57" s="260" t="s">
        <v>260</v>
      </c>
      <c r="U57" s="221">
        <v>0</v>
      </c>
      <c r="V57" s="221">
        <f>ROUND(E57*U57,2)</f>
        <v>0</v>
      </c>
      <c r="W57" s="221"/>
      <c r="X57" s="221" t="s">
        <v>372</v>
      </c>
      <c r="Y57" s="221" t="s">
        <v>262</v>
      </c>
      <c r="Z57" s="210"/>
      <c r="AA57" s="210"/>
      <c r="AB57" s="210"/>
      <c r="AC57" s="210"/>
      <c r="AD57" s="210"/>
      <c r="AE57" s="210"/>
      <c r="AF57" s="210"/>
      <c r="AG57" s="210" t="s">
        <v>373</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54">
        <v>29</v>
      </c>
      <c r="B58" s="255" t="s">
        <v>491</v>
      </c>
      <c r="C58" s="262" t="s">
        <v>31</v>
      </c>
      <c r="D58" s="256" t="s">
        <v>442</v>
      </c>
      <c r="E58" s="257">
        <v>1</v>
      </c>
      <c r="F58" s="258"/>
      <c r="G58" s="259">
        <f>ROUND(E58*F58,2)</f>
        <v>0</v>
      </c>
      <c r="H58" s="258"/>
      <c r="I58" s="259">
        <f>ROUND(E58*H58,2)</f>
        <v>0</v>
      </c>
      <c r="J58" s="258"/>
      <c r="K58" s="259">
        <f>ROUND(E58*J58,2)</f>
        <v>0</v>
      </c>
      <c r="L58" s="259">
        <v>21</v>
      </c>
      <c r="M58" s="259">
        <f>G58*(1+L58/100)</f>
        <v>0</v>
      </c>
      <c r="N58" s="257">
        <v>0</v>
      </c>
      <c r="O58" s="257">
        <f>ROUND(E58*N58,2)</f>
        <v>0</v>
      </c>
      <c r="P58" s="257">
        <v>0</v>
      </c>
      <c r="Q58" s="257">
        <f>ROUND(E58*P58,2)</f>
        <v>0</v>
      </c>
      <c r="R58" s="259"/>
      <c r="S58" s="259" t="s">
        <v>424</v>
      </c>
      <c r="T58" s="260" t="s">
        <v>260</v>
      </c>
      <c r="U58" s="221">
        <v>0</v>
      </c>
      <c r="V58" s="221">
        <f>ROUND(E58*U58,2)</f>
        <v>0</v>
      </c>
      <c r="W58" s="221"/>
      <c r="X58" s="221" t="s">
        <v>301</v>
      </c>
      <c r="Y58" s="221" t="s">
        <v>262</v>
      </c>
      <c r="Z58" s="210"/>
      <c r="AA58" s="210"/>
      <c r="AB58" s="210"/>
      <c r="AC58" s="210"/>
      <c r="AD58" s="210"/>
      <c r="AE58" s="210"/>
      <c r="AF58" s="210"/>
      <c r="AG58" s="210" t="s">
        <v>302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4">
        <v>30</v>
      </c>
      <c r="B59" s="255" t="s">
        <v>492</v>
      </c>
      <c r="C59" s="262" t="s">
        <v>458</v>
      </c>
      <c r="D59" s="256" t="s">
        <v>442</v>
      </c>
      <c r="E59" s="257">
        <v>1</v>
      </c>
      <c r="F59" s="258"/>
      <c r="G59" s="259">
        <f>ROUND(E59*F59,2)</f>
        <v>0</v>
      </c>
      <c r="H59" s="258"/>
      <c r="I59" s="259">
        <f>ROUND(E59*H59,2)</f>
        <v>0</v>
      </c>
      <c r="J59" s="258"/>
      <c r="K59" s="259">
        <f>ROUND(E59*J59,2)</f>
        <v>0</v>
      </c>
      <c r="L59" s="259">
        <v>21</v>
      </c>
      <c r="M59" s="259">
        <f>G59*(1+L59/100)</f>
        <v>0</v>
      </c>
      <c r="N59" s="257">
        <v>0</v>
      </c>
      <c r="O59" s="257">
        <f>ROUND(E59*N59,2)</f>
        <v>0</v>
      </c>
      <c r="P59" s="257">
        <v>0</v>
      </c>
      <c r="Q59" s="257">
        <f>ROUND(E59*P59,2)</f>
        <v>0</v>
      </c>
      <c r="R59" s="259"/>
      <c r="S59" s="259" t="s">
        <v>424</v>
      </c>
      <c r="T59" s="260" t="s">
        <v>260</v>
      </c>
      <c r="U59" s="221">
        <v>0</v>
      </c>
      <c r="V59" s="221">
        <f>ROUND(E59*U59,2)</f>
        <v>0</v>
      </c>
      <c r="W59" s="221"/>
      <c r="X59" s="221" t="s">
        <v>301</v>
      </c>
      <c r="Y59" s="221" t="s">
        <v>262</v>
      </c>
      <c r="Z59" s="210"/>
      <c r="AA59" s="210"/>
      <c r="AB59" s="210"/>
      <c r="AC59" s="210"/>
      <c r="AD59" s="210"/>
      <c r="AE59" s="210"/>
      <c r="AF59" s="210"/>
      <c r="AG59" s="210" t="s">
        <v>302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
      <c r="A60" s="224" t="s">
        <v>254</v>
      </c>
      <c r="B60" s="225" t="s">
        <v>170</v>
      </c>
      <c r="C60" s="244" t="s">
        <v>171</v>
      </c>
      <c r="D60" s="226"/>
      <c r="E60" s="227"/>
      <c r="F60" s="228"/>
      <c r="G60" s="228">
        <f>SUMIF(AG61:AG64,"&lt;&gt;NOR",G61:G64)</f>
        <v>0</v>
      </c>
      <c r="H60" s="228"/>
      <c r="I60" s="228">
        <f>SUM(I61:I64)</f>
        <v>0</v>
      </c>
      <c r="J60" s="228"/>
      <c r="K60" s="228">
        <f>SUM(K61:K64)</f>
        <v>0</v>
      </c>
      <c r="L60" s="228"/>
      <c r="M60" s="228">
        <f>SUM(M61:M64)</f>
        <v>0</v>
      </c>
      <c r="N60" s="227"/>
      <c r="O60" s="227">
        <f>SUM(O61:O64)</f>
        <v>0</v>
      </c>
      <c r="P60" s="227"/>
      <c r="Q60" s="227">
        <f>SUM(Q61:Q64)</f>
        <v>0</v>
      </c>
      <c r="R60" s="228"/>
      <c r="S60" s="228"/>
      <c r="T60" s="229"/>
      <c r="U60" s="223"/>
      <c r="V60" s="223">
        <f>SUM(V61:V64)</f>
        <v>0</v>
      </c>
      <c r="W60" s="223"/>
      <c r="X60" s="223"/>
      <c r="Y60" s="223"/>
      <c r="AG60" t="s">
        <v>255</v>
      </c>
    </row>
    <row r="61" spans="1:60" outlineLevel="1" x14ac:dyDescent="0.2">
      <c r="A61" s="254">
        <v>31</v>
      </c>
      <c r="B61" s="255" t="s">
        <v>493</v>
      </c>
      <c r="C61" s="262" t="s">
        <v>494</v>
      </c>
      <c r="D61" s="256" t="s">
        <v>309</v>
      </c>
      <c r="E61" s="257">
        <v>6</v>
      </c>
      <c r="F61" s="258"/>
      <c r="G61" s="259">
        <f>ROUND(E61*F61,2)</f>
        <v>0</v>
      </c>
      <c r="H61" s="258"/>
      <c r="I61" s="259">
        <f>ROUND(E61*H61,2)</f>
        <v>0</v>
      </c>
      <c r="J61" s="258"/>
      <c r="K61" s="259">
        <f>ROUND(E61*J61,2)</f>
        <v>0</v>
      </c>
      <c r="L61" s="259">
        <v>21</v>
      </c>
      <c r="M61" s="259">
        <f>G61*(1+L61/100)</f>
        <v>0</v>
      </c>
      <c r="N61" s="257">
        <v>0</v>
      </c>
      <c r="O61" s="257">
        <f>ROUND(E61*N61,2)</f>
        <v>0</v>
      </c>
      <c r="P61" s="257">
        <v>0</v>
      </c>
      <c r="Q61" s="257">
        <f>ROUND(E61*P61,2)</f>
        <v>0</v>
      </c>
      <c r="R61" s="259"/>
      <c r="S61" s="259" t="s">
        <v>424</v>
      </c>
      <c r="T61" s="260" t="s">
        <v>260</v>
      </c>
      <c r="U61" s="221">
        <v>0</v>
      </c>
      <c r="V61" s="221">
        <f>ROUND(E61*U61,2)</f>
        <v>0</v>
      </c>
      <c r="W61" s="221"/>
      <c r="X61" s="221" t="s">
        <v>372</v>
      </c>
      <c r="Y61" s="221" t="s">
        <v>262</v>
      </c>
      <c r="Z61" s="210"/>
      <c r="AA61" s="210"/>
      <c r="AB61" s="210"/>
      <c r="AC61" s="210"/>
      <c r="AD61" s="210"/>
      <c r="AE61" s="210"/>
      <c r="AF61" s="210"/>
      <c r="AG61" s="210" t="s">
        <v>373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4">
        <v>32</v>
      </c>
      <c r="B62" s="255" t="s">
        <v>495</v>
      </c>
      <c r="C62" s="262" t="s">
        <v>496</v>
      </c>
      <c r="D62" s="256" t="s">
        <v>442</v>
      </c>
      <c r="E62" s="257">
        <v>1</v>
      </c>
      <c r="F62" s="258"/>
      <c r="G62" s="259">
        <f>ROUND(E62*F62,2)</f>
        <v>0</v>
      </c>
      <c r="H62" s="258"/>
      <c r="I62" s="259">
        <f>ROUND(E62*H62,2)</f>
        <v>0</v>
      </c>
      <c r="J62" s="258"/>
      <c r="K62" s="259">
        <f>ROUND(E62*J62,2)</f>
        <v>0</v>
      </c>
      <c r="L62" s="259">
        <v>21</v>
      </c>
      <c r="M62" s="259">
        <f>G62*(1+L62/100)</f>
        <v>0</v>
      </c>
      <c r="N62" s="257">
        <v>0</v>
      </c>
      <c r="O62" s="257">
        <f>ROUND(E62*N62,2)</f>
        <v>0</v>
      </c>
      <c r="P62" s="257">
        <v>0</v>
      </c>
      <c r="Q62" s="257">
        <f>ROUND(E62*P62,2)</f>
        <v>0</v>
      </c>
      <c r="R62" s="259"/>
      <c r="S62" s="259" t="s">
        <v>424</v>
      </c>
      <c r="T62" s="260" t="s">
        <v>260</v>
      </c>
      <c r="U62" s="221">
        <v>0</v>
      </c>
      <c r="V62" s="221">
        <f>ROUND(E62*U62,2)</f>
        <v>0</v>
      </c>
      <c r="W62" s="221"/>
      <c r="X62" s="221" t="s">
        <v>372</v>
      </c>
      <c r="Y62" s="221" t="s">
        <v>262</v>
      </c>
      <c r="Z62" s="210"/>
      <c r="AA62" s="210"/>
      <c r="AB62" s="210"/>
      <c r="AC62" s="210"/>
      <c r="AD62" s="210"/>
      <c r="AE62" s="210"/>
      <c r="AF62" s="210"/>
      <c r="AG62" s="210" t="s">
        <v>373</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54">
        <v>33</v>
      </c>
      <c r="B63" s="255" t="s">
        <v>497</v>
      </c>
      <c r="C63" s="262" t="s">
        <v>31</v>
      </c>
      <c r="D63" s="256" t="s">
        <v>442</v>
      </c>
      <c r="E63" s="257">
        <v>1</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424</v>
      </c>
      <c r="T63" s="260" t="s">
        <v>260</v>
      </c>
      <c r="U63" s="221">
        <v>0</v>
      </c>
      <c r="V63" s="221">
        <f>ROUND(E63*U63,2)</f>
        <v>0</v>
      </c>
      <c r="W63" s="221"/>
      <c r="X63" s="221" t="s">
        <v>301</v>
      </c>
      <c r="Y63" s="221" t="s">
        <v>262</v>
      </c>
      <c r="Z63" s="210"/>
      <c r="AA63" s="210"/>
      <c r="AB63" s="210"/>
      <c r="AC63" s="210"/>
      <c r="AD63" s="210"/>
      <c r="AE63" s="210"/>
      <c r="AF63" s="210"/>
      <c r="AG63" s="210" t="s">
        <v>302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54">
        <v>34</v>
      </c>
      <c r="B64" s="255" t="s">
        <v>498</v>
      </c>
      <c r="C64" s="262" t="s">
        <v>458</v>
      </c>
      <c r="D64" s="256" t="s">
        <v>442</v>
      </c>
      <c r="E64" s="257">
        <v>1</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424</v>
      </c>
      <c r="T64" s="260" t="s">
        <v>260</v>
      </c>
      <c r="U64" s="221">
        <v>0</v>
      </c>
      <c r="V64" s="221">
        <f>ROUND(E64*U64,2)</f>
        <v>0</v>
      </c>
      <c r="W64" s="221"/>
      <c r="X64" s="221" t="s">
        <v>301</v>
      </c>
      <c r="Y64" s="221" t="s">
        <v>262</v>
      </c>
      <c r="Z64" s="210"/>
      <c r="AA64" s="210"/>
      <c r="AB64" s="210"/>
      <c r="AC64" s="210"/>
      <c r="AD64" s="210"/>
      <c r="AE64" s="210"/>
      <c r="AF64" s="210"/>
      <c r="AG64" s="210" t="s">
        <v>302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x14ac:dyDescent="0.2">
      <c r="A65" s="224" t="s">
        <v>254</v>
      </c>
      <c r="B65" s="225" t="s">
        <v>151</v>
      </c>
      <c r="C65" s="244" t="s">
        <v>153</v>
      </c>
      <c r="D65" s="226"/>
      <c r="E65" s="227"/>
      <c r="F65" s="228"/>
      <c r="G65" s="228">
        <f>SUMIF(AG66:AG68,"&lt;&gt;NOR",G66:G68)</f>
        <v>0</v>
      </c>
      <c r="H65" s="228"/>
      <c r="I65" s="228">
        <f>SUM(I66:I68)</f>
        <v>0</v>
      </c>
      <c r="J65" s="228"/>
      <c r="K65" s="228">
        <f>SUM(K66:K68)</f>
        <v>0</v>
      </c>
      <c r="L65" s="228"/>
      <c r="M65" s="228">
        <f>SUM(M66:M68)</f>
        <v>0</v>
      </c>
      <c r="N65" s="227"/>
      <c r="O65" s="227">
        <f>SUM(O66:O68)</f>
        <v>0</v>
      </c>
      <c r="P65" s="227"/>
      <c r="Q65" s="227">
        <f>SUM(Q66:Q68)</f>
        <v>0</v>
      </c>
      <c r="R65" s="228"/>
      <c r="S65" s="228"/>
      <c r="T65" s="229"/>
      <c r="U65" s="223"/>
      <c r="V65" s="223">
        <f>SUM(V66:V68)</f>
        <v>0</v>
      </c>
      <c r="W65" s="223"/>
      <c r="X65" s="223"/>
      <c r="Y65" s="223"/>
      <c r="AG65" t="s">
        <v>255</v>
      </c>
    </row>
    <row r="66" spans="1:60" outlineLevel="1" x14ac:dyDescent="0.2">
      <c r="A66" s="254">
        <v>35</v>
      </c>
      <c r="B66" s="255" t="s">
        <v>499</v>
      </c>
      <c r="C66" s="262" t="s">
        <v>500</v>
      </c>
      <c r="D66" s="256" t="s">
        <v>309</v>
      </c>
      <c r="E66" s="257">
        <v>6</v>
      </c>
      <c r="F66" s="258"/>
      <c r="G66" s="259">
        <f>ROUND(E66*F66,2)</f>
        <v>0</v>
      </c>
      <c r="H66" s="258"/>
      <c r="I66" s="259">
        <f>ROUND(E66*H66,2)</f>
        <v>0</v>
      </c>
      <c r="J66" s="258"/>
      <c r="K66" s="259">
        <f>ROUND(E66*J66,2)</f>
        <v>0</v>
      </c>
      <c r="L66" s="259">
        <v>21</v>
      </c>
      <c r="M66" s="259">
        <f>G66*(1+L66/100)</f>
        <v>0</v>
      </c>
      <c r="N66" s="257">
        <v>0</v>
      </c>
      <c r="O66" s="257">
        <f>ROUND(E66*N66,2)</f>
        <v>0</v>
      </c>
      <c r="P66" s="257">
        <v>0</v>
      </c>
      <c r="Q66" s="257">
        <f>ROUND(E66*P66,2)</f>
        <v>0</v>
      </c>
      <c r="R66" s="259"/>
      <c r="S66" s="259" t="s">
        <v>424</v>
      </c>
      <c r="T66" s="260" t="s">
        <v>260</v>
      </c>
      <c r="U66" s="221">
        <v>0</v>
      </c>
      <c r="V66" s="221">
        <f>ROUND(E66*U66,2)</f>
        <v>0</v>
      </c>
      <c r="W66" s="221"/>
      <c r="X66" s="221" t="s">
        <v>372</v>
      </c>
      <c r="Y66" s="221" t="s">
        <v>262</v>
      </c>
      <c r="Z66" s="210"/>
      <c r="AA66" s="210"/>
      <c r="AB66" s="210"/>
      <c r="AC66" s="210"/>
      <c r="AD66" s="210"/>
      <c r="AE66" s="210"/>
      <c r="AF66" s="210"/>
      <c r="AG66" s="210" t="s">
        <v>373</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4">
        <v>36</v>
      </c>
      <c r="B67" s="255" t="s">
        <v>501</v>
      </c>
      <c r="C67" s="262" t="s">
        <v>31</v>
      </c>
      <c r="D67" s="256" t="s">
        <v>442</v>
      </c>
      <c r="E67" s="257">
        <v>1</v>
      </c>
      <c r="F67" s="258"/>
      <c r="G67" s="259">
        <f>ROUND(E67*F67,2)</f>
        <v>0</v>
      </c>
      <c r="H67" s="258"/>
      <c r="I67" s="259">
        <f>ROUND(E67*H67,2)</f>
        <v>0</v>
      </c>
      <c r="J67" s="258"/>
      <c r="K67" s="259">
        <f>ROUND(E67*J67,2)</f>
        <v>0</v>
      </c>
      <c r="L67" s="259">
        <v>21</v>
      </c>
      <c r="M67" s="259">
        <f>G67*(1+L67/100)</f>
        <v>0</v>
      </c>
      <c r="N67" s="257">
        <v>0</v>
      </c>
      <c r="O67" s="257">
        <f>ROUND(E67*N67,2)</f>
        <v>0</v>
      </c>
      <c r="P67" s="257">
        <v>0</v>
      </c>
      <c r="Q67" s="257">
        <f>ROUND(E67*P67,2)</f>
        <v>0</v>
      </c>
      <c r="R67" s="259"/>
      <c r="S67" s="259" t="s">
        <v>424</v>
      </c>
      <c r="T67" s="260" t="s">
        <v>260</v>
      </c>
      <c r="U67" s="221">
        <v>0</v>
      </c>
      <c r="V67" s="221">
        <f>ROUND(E67*U67,2)</f>
        <v>0</v>
      </c>
      <c r="W67" s="221"/>
      <c r="X67" s="221" t="s">
        <v>301</v>
      </c>
      <c r="Y67" s="221" t="s">
        <v>262</v>
      </c>
      <c r="Z67" s="210"/>
      <c r="AA67" s="210"/>
      <c r="AB67" s="210"/>
      <c r="AC67" s="210"/>
      <c r="AD67" s="210"/>
      <c r="AE67" s="210"/>
      <c r="AF67" s="210"/>
      <c r="AG67" s="210" t="s">
        <v>302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54">
        <v>37</v>
      </c>
      <c r="B68" s="255" t="s">
        <v>502</v>
      </c>
      <c r="C68" s="262" t="s">
        <v>458</v>
      </c>
      <c r="D68" s="256" t="s">
        <v>442</v>
      </c>
      <c r="E68" s="257">
        <v>1</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424</v>
      </c>
      <c r="T68" s="260" t="s">
        <v>260</v>
      </c>
      <c r="U68" s="221">
        <v>0</v>
      </c>
      <c r="V68" s="221">
        <f>ROUND(E68*U68,2)</f>
        <v>0</v>
      </c>
      <c r="W68" s="221"/>
      <c r="X68" s="221" t="s">
        <v>301</v>
      </c>
      <c r="Y68" s="221" t="s">
        <v>262</v>
      </c>
      <c r="Z68" s="210"/>
      <c r="AA68" s="210"/>
      <c r="AB68" s="210"/>
      <c r="AC68" s="210"/>
      <c r="AD68" s="210"/>
      <c r="AE68" s="210"/>
      <c r="AF68" s="210"/>
      <c r="AG68" s="210" t="s">
        <v>302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24" t="s">
        <v>254</v>
      </c>
      <c r="B69" s="225" t="s">
        <v>200</v>
      </c>
      <c r="C69" s="244" t="s">
        <v>201</v>
      </c>
      <c r="D69" s="226"/>
      <c r="E69" s="227"/>
      <c r="F69" s="228"/>
      <c r="G69" s="228">
        <f>SUMIF(AG70:AG71,"&lt;&gt;NOR",G70:G71)</f>
        <v>0</v>
      </c>
      <c r="H69" s="228"/>
      <c r="I69" s="228">
        <f>SUM(I70:I71)</f>
        <v>0</v>
      </c>
      <c r="J69" s="228"/>
      <c r="K69" s="228">
        <f>SUM(K70:K71)</f>
        <v>0</v>
      </c>
      <c r="L69" s="228"/>
      <c r="M69" s="228">
        <f>SUM(M70:M71)</f>
        <v>0</v>
      </c>
      <c r="N69" s="227"/>
      <c r="O69" s="227">
        <f>SUM(O70:O71)</f>
        <v>0</v>
      </c>
      <c r="P69" s="227"/>
      <c r="Q69" s="227">
        <f>SUM(Q70:Q71)</f>
        <v>0</v>
      </c>
      <c r="R69" s="228"/>
      <c r="S69" s="228"/>
      <c r="T69" s="229"/>
      <c r="U69" s="223"/>
      <c r="V69" s="223">
        <f>SUM(V70:V71)</f>
        <v>0</v>
      </c>
      <c r="W69" s="223"/>
      <c r="X69" s="223"/>
      <c r="Y69" s="223"/>
      <c r="AG69" t="s">
        <v>255</v>
      </c>
    </row>
    <row r="70" spans="1:60" outlineLevel="1" x14ac:dyDescent="0.2">
      <c r="A70" s="254">
        <v>38</v>
      </c>
      <c r="B70" s="255" t="s">
        <v>503</v>
      </c>
      <c r="C70" s="262" t="s">
        <v>504</v>
      </c>
      <c r="D70" s="256" t="s">
        <v>505</v>
      </c>
      <c r="E70" s="257">
        <v>1</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424</v>
      </c>
      <c r="T70" s="260" t="s">
        <v>260</v>
      </c>
      <c r="U70" s="221">
        <v>0</v>
      </c>
      <c r="V70" s="221">
        <f>ROUND(E70*U70,2)</f>
        <v>0</v>
      </c>
      <c r="W70" s="221"/>
      <c r="X70" s="221" t="s">
        <v>301</v>
      </c>
      <c r="Y70" s="221" t="s">
        <v>262</v>
      </c>
      <c r="Z70" s="210"/>
      <c r="AA70" s="210"/>
      <c r="AB70" s="210"/>
      <c r="AC70" s="210"/>
      <c r="AD70" s="210"/>
      <c r="AE70" s="210"/>
      <c r="AF70" s="210"/>
      <c r="AG70" s="210" t="s">
        <v>302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4">
        <v>39</v>
      </c>
      <c r="B71" s="235" t="s">
        <v>506</v>
      </c>
      <c r="C71" s="245" t="s">
        <v>507</v>
      </c>
      <c r="D71" s="236" t="s">
        <v>505</v>
      </c>
      <c r="E71" s="237">
        <v>1</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c r="S71" s="239" t="s">
        <v>424</v>
      </c>
      <c r="T71" s="240" t="s">
        <v>260</v>
      </c>
      <c r="U71" s="221">
        <v>0</v>
      </c>
      <c r="V71" s="221">
        <f>ROUND(E71*U71,2)</f>
        <v>0</v>
      </c>
      <c r="W71" s="221"/>
      <c r="X71" s="221" t="s">
        <v>301</v>
      </c>
      <c r="Y71" s="221" t="s">
        <v>262</v>
      </c>
      <c r="Z71" s="210"/>
      <c r="AA71" s="210"/>
      <c r="AB71" s="210"/>
      <c r="AC71" s="210"/>
      <c r="AD71" s="210"/>
      <c r="AE71" s="210"/>
      <c r="AF71" s="210"/>
      <c r="AG71" s="210" t="s">
        <v>302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3"/>
      <c r="B72" s="4"/>
      <c r="C72" s="248"/>
      <c r="D72" s="6"/>
      <c r="E72" s="3"/>
      <c r="F72" s="3"/>
      <c r="G72" s="3"/>
      <c r="H72" s="3"/>
      <c r="I72" s="3"/>
      <c r="J72" s="3"/>
      <c r="K72" s="3"/>
      <c r="L72" s="3"/>
      <c r="M72" s="3"/>
      <c r="N72" s="3"/>
      <c r="O72" s="3"/>
      <c r="P72" s="3"/>
      <c r="Q72" s="3"/>
      <c r="R72" s="3"/>
      <c r="S72" s="3"/>
      <c r="T72" s="3"/>
      <c r="U72" s="3"/>
      <c r="V72" s="3"/>
      <c r="W72" s="3"/>
      <c r="X72" s="3"/>
      <c r="Y72" s="3"/>
      <c r="AE72">
        <v>15</v>
      </c>
      <c r="AF72">
        <v>21</v>
      </c>
      <c r="AG72" t="s">
        <v>240</v>
      </c>
    </row>
    <row r="73" spans="1:60" x14ac:dyDescent="0.2">
      <c r="A73" s="213"/>
      <c r="B73" s="214" t="s">
        <v>29</v>
      </c>
      <c r="C73" s="249"/>
      <c r="D73" s="215"/>
      <c r="E73" s="216"/>
      <c r="F73" s="216"/>
      <c r="G73" s="233">
        <f>G8+G26+G35+G41+G45+G60+G65+G69</f>
        <v>0</v>
      </c>
      <c r="H73" s="3"/>
      <c r="I73" s="3"/>
      <c r="J73" s="3"/>
      <c r="K73" s="3"/>
      <c r="L73" s="3"/>
      <c r="M73" s="3"/>
      <c r="N73" s="3"/>
      <c r="O73" s="3"/>
      <c r="P73" s="3"/>
      <c r="Q73" s="3"/>
      <c r="R73" s="3"/>
      <c r="S73" s="3"/>
      <c r="T73" s="3"/>
      <c r="U73" s="3"/>
      <c r="V73" s="3"/>
      <c r="W73" s="3"/>
      <c r="X73" s="3"/>
      <c r="Y73" s="3"/>
      <c r="AE73">
        <f>SUMIF(L7:L71,AE72,G7:G71)</f>
        <v>0</v>
      </c>
      <c r="AF73">
        <f>SUMIF(L7:L71,AF72,G7:G71)</f>
        <v>0</v>
      </c>
      <c r="AG73" t="s">
        <v>292</v>
      </c>
    </row>
    <row r="74" spans="1:60" x14ac:dyDescent="0.2">
      <c r="A74" s="264" t="s">
        <v>508</v>
      </c>
      <c r="B74" s="264"/>
      <c r="C74" s="248"/>
      <c r="D74" s="6"/>
      <c r="E74" s="3"/>
      <c r="F74" s="3"/>
      <c r="G74" s="3"/>
      <c r="H74" s="3"/>
      <c r="I74" s="3"/>
      <c r="J74" s="3"/>
      <c r="K74" s="3"/>
      <c r="L74" s="3"/>
      <c r="M74" s="3"/>
      <c r="N74" s="3"/>
      <c r="O74" s="3"/>
      <c r="P74" s="3"/>
      <c r="Q74" s="3"/>
      <c r="R74" s="3"/>
      <c r="S74" s="3"/>
      <c r="T74" s="3"/>
      <c r="U74" s="3"/>
      <c r="V74" s="3"/>
      <c r="W74" s="3"/>
      <c r="X74" s="3"/>
      <c r="Y74" s="3"/>
    </row>
    <row r="75" spans="1:60" x14ac:dyDescent="0.2">
      <c r="A75" s="3"/>
      <c r="B75" s="4" t="s">
        <v>509</v>
      </c>
      <c r="C75" s="248" t="s">
        <v>510</v>
      </c>
      <c r="D75" s="6"/>
      <c r="E75" s="3"/>
      <c r="F75" s="3"/>
      <c r="G75" s="3"/>
      <c r="H75" s="3"/>
      <c r="I75" s="3"/>
      <c r="J75" s="3"/>
      <c r="K75" s="3"/>
      <c r="L75" s="3"/>
      <c r="M75" s="3"/>
      <c r="N75" s="3"/>
      <c r="O75" s="3"/>
      <c r="P75" s="3"/>
      <c r="Q75" s="3"/>
      <c r="R75" s="3"/>
      <c r="S75" s="3"/>
      <c r="T75" s="3"/>
      <c r="U75" s="3"/>
      <c r="V75" s="3"/>
      <c r="W75" s="3"/>
      <c r="X75" s="3"/>
      <c r="Y75" s="3"/>
      <c r="AG75" t="s">
        <v>511</v>
      </c>
    </row>
    <row r="76" spans="1:60" x14ac:dyDescent="0.2">
      <c r="A76" s="3"/>
      <c r="B76" s="4" t="s">
        <v>512</v>
      </c>
      <c r="C76" s="248" t="s">
        <v>513</v>
      </c>
      <c r="D76" s="6"/>
      <c r="E76" s="3"/>
      <c r="F76" s="3"/>
      <c r="G76" s="3"/>
      <c r="H76" s="3"/>
      <c r="I76" s="3"/>
      <c r="J76" s="3"/>
      <c r="K76" s="3"/>
      <c r="L76" s="3"/>
      <c r="M76" s="3"/>
      <c r="N76" s="3"/>
      <c r="O76" s="3"/>
      <c r="P76" s="3"/>
      <c r="Q76" s="3"/>
      <c r="R76" s="3"/>
      <c r="S76" s="3"/>
      <c r="T76" s="3"/>
      <c r="U76" s="3"/>
      <c r="V76" s="3"/>
      <c r="W76" s="3"/>
      <c r="X76" s="3"/>
      <c r="Y76" s="3"/>
      <c r="AG76" t="s">
        <v>514</v>
      </c>
    </row>
    <row r="77" spans="1:60" x14ac:dyDescent="0.2">
      <c r="A77" s="3"/>
      <c r="B77" s="4"/>
      <c r="C77" s="248" t="s">
        <v>515</v>
      </c>
      <c r="D77" s="6"/>
      <c r="E77" s="3"/>
      <c r="F77" s="3"/>
      <c r="G77" s="3"/>
      <c r="H77" s="3"/>
      <c r="I77" s="3"/>
      <c r="J77" s="3"/>
      <c r="K77" s="3"/>
      <c r="L77" s="3"/>
      <c r="M77" s="3"/>
      <c r="N77" s="3"/>
      <c r="O77" s="3"/>
      <c r="P77" s="3"/>
      <c r="Q77" s="3"/>
      <c r="R77" s="3"/>
      <c r="S77" s="3"/>
      <c r="T77" s="3"/>
      <c r="U77" s="3"/>
      <c r="V77" s="3"/>
      <c r="W77" s="3"/>
      <c r="X77" s="3"/>
      <c r="Y77" s="3"/>
      <c r="AG77" t="s">
        <v>516</v>
      </c>
    </row>
    <row r="78" spans="1:60" x14ac:dyDescent="0.2">
      <c r="A78" s="3"/>
      <c r="B78" s="4"/>
      <c r="C78" s="248"/>
      <c r="D78" s="6"/>
      <c r="E78" s="3"/>
      <c r="F78" s="3"/>
      <c r="G78" s="3"/>
      <c r="H78" s="3"/>
      <c r="I78" s="3"/>
      <c r="J78" s="3"/>
      <c r="K78" s="3"/>
      <c r="L78" s="3"/>
      <c r="M78" s="3"/>
      <c r="N78" s="3"/>
      <c r="O78" s="3"/>
      <c r="P78" s="3"/>
      <c r="Q78" s="3"/>
      <c r="R78" s="3"/>
      <c r="S78" s="3"/>
      <c r="T78" s="3"/>
      <c r="U78" s="3"/>
      <c r="V78" s="3"/>
      <c r="W78" s="3"/>
      <c r="X78" s="3"/>
      <c r="Y78" s="3"/>
    </row>
    <row r="79" spans="1:60" x14ac:dyDescent="0.2">
      <c r="C79" s="250"/>
      <c r="D79" s="10"/>
      <c r="AG79" t="s">
        <v>294</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9ZlOAYa++lk0OJe/j7pd5Oo1KxfJKOmT8J8dAD9TjwA+NkNM/bYKSN/gsGj+aTtzFic82FSLKSkxHg3CcAY8g==" saltValue="vOhipcreoVtpMFYfigYsMA==" spinCount="100000" sheet="1" formatRows="0"/>
  <mergeCells count="22">
    <mergeCell ref="C21:G21"/>
    <mergeCell ref="C27:G27"/>
    <mergeCell ref="C51:G51"/>
    <mergeCell ref="C52:G52"/>
    <mergeCell ref="C53:G53"/>
    <mergeCell ref="C54:G54"/>
    <mergeCell ref="C15:G15"/>
    <mergeCell ref="C16:G16"/>
    <mergeCell ref="C17:G17"/>
    <mergeCell ref="C18:G18"/>
    <mergeCell ref="C19:G19"/>
    <mergeCell ref="C20:G20"/>
    <mergeCell ref="A1:G1"/>
    <mergeCell ref="C2:G2"/>
    <mergeCell ref="C3:G3"/>
    <mergeCell ref="C4:G4"/>
    <mergeCell ref="A74:B74"/>
    <mergeCell ref="C10:G10"/>
    <mergeCell ref="C11:G11"/>
    <mergeCell ref="C12:G12"/>
    <mergeCell ref="C13:G13"/>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A03B-7B09-4B2D-B648-B8D4562CBC0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53</v>
      </c>
      <c r="C3" s="199" t="s">
        <v>54</v>
      </c>
      <c r="D3" s="197"/>
      <c r="E3" s="197"/>
      <c r="F3" s="197"/>
      <c r="G3" s="198"/>
      <c r="AC3" s="174" t="s">
        <v>227</v>
      </c>
      <c r="AG3" t="s">
        <v>230</v>
      </c>
    </row>
    <row r="4" spans="1:60" ht="24.95" customHeight="1" x14ac:dyDescent="0.2">
      <c r="A4" s="200" t="s">
        <v>9</v>
      </c>
      <c r="B4" s="201" t="s">
        <v>57</v>
      </c>
      <c r="C4" s="202" t="s">
        <v>58</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202</v>
      </c>
      <c r="C8" s="244" t="s">
        <v>203</v>
      </c>
      <c r="D8" s="226"/>
      <c r="E8" s="227"/>
      <c r="F8" s="228"/>
      <c r="G8" s="228">
        <f>SUMIF(AG9:AG51,"&lt;&gt;NOR",G9:G51)</f>
        <v>0</v>
      </c>
      <c r="H8" s="228"/>
      <c r="I8" s="228">
        <f>SUM(I9:I51)</f>
        <v>0</v>
      </c>
      <c r="J8" s="228"/>
      <c r="K8" s="228">
        <f>SUM(K9:K51)</f>
        <v>0</v>
      </c>
      <c r="L8" s="228"/>
      <c r="M8" s="228">
        <f>SUM(M9:M51)</f>
        <v>0</v>
      </c>
      <c r="N8" s="227"/>
      <c r="O8" s="227">
        <f>SUM(O9:O51)</f>
        <v>0</v>
      </c>
      <c r="P8" s="227"/>
      <c r="Q8" s="227">
        <f>SUM(Q9:Q51)</f>
        <v>0</v>
      </c>
      <c r="R8" s="228"/>
      <c r="S8" s="228"/>
      <c r="T8" s="229"/>
      <c r="U8" s="223"/>
      <c r="V8" s="223">
        <f>SUM(V9:V51)</f>
        <v>0</v>
      </c>
      <c r="W8" s="223"/>
      <c r="X8" s="223"/>
      <c r="Y8" s="223"/>
      <c r="AG8" t="s">
        <v>255</v>
      </c>
    </row>
    <row r="9" spans="1:60" outlineLevel="1" x14ac:dyDescent="0.2">
      <c r="A9" s="254">
        <v>1</v>
      </c>
      <c r="B9" s="255" t="s">
        <v>517</v>
      </c>
      <c r="C9" s="262" t="s">
        <v>518</v>
      </c>
      <c r="D9" s="256" t="s">
        <v>309</v>
      </c>
      <c r="E9" s="257">
        <v>46</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424</v>
      </c>
      <c r="T9" s="260" t="s">
        <v>260</v>
      </c>
      <c r="U9" s="221">
        <v>0</v>
      </c>
      <c r="V9" s="221">
        <f>ROUND(E9*U9,2)</f>
        <v>0</v>
      </c>
      <c r="W9" s="221"/>
      <c r="X9" s="221" t="s">
        <v>372</v>
      </c>
      <c r="Y9" s="221" t="s">
        <v>262</v>
      </c>
      <c r="Z9" s="210"/>
      <c r="AA9" s="210"/>
      <c r="AB9" s="210"/>
      <c r="AC9" s="210"/>
      <c r="AD9" s="210"/>
      <c r="AE9" s="210"/>
      <c r="AF9" s="210"/>
      <c r="AG9" s="210" t="s">
        <v>373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54">
        <v>2</v>
      </c>
      <c r="B10" s="255" t="s">
        <v>519</v>
      </c>
      <c r="C10" s="262" t="s">
        <v>520</v>
      </c>
      <c r="D10" s="256" t="s">
        <v>309</v>
      </c>
      <c r="E10" s="257">
        <v>4</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424</v>
      </c>
      <c r="T10" s="260" t="s">
        <v>260</v>
      </c>
      <c r="U10" s="221">
        <v>0</v>
      </c>
      <c r="V10" s="221">
        <f>ROUND(E10*U10,2)</f>
        <v>0</v>
      </c>
      <c r="W10" s="221"/>
      <c r="X10" s="221" t="s">
        <v>372</v>
      </c>
      <c r="Y10" s="221" t="s">
        <v>262</v>
      </c>
      <c r="Z10" s="210"/>
      <c r="AA10" s="210"/>
      <c r="AB10" s="210"/>
      <c r="AC10" s="210"/>
      <c r="AD10" s="210"/>
      <c r="AE10" s="210"/>
      <c r="AF10" s="210"/>
      <c r="AG10" s="210" t="s">
        <v>373</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4">
        <v>3</v>
      </c>
      <c r="B11" s="255" t="s">
        <v>521</v>
      </c>
      <c r="C11" s="262" t="s">
        <v>522</v>
      </c>
      <c r="D11" s="256" t="s">
        <v>423</v>
      </c>
      <c r="E11" s="257">
        <v>80</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424</v>
      </c>
      <c r="T11" s="260" t="s">
        <v>260</v>
      </c>
      <c r="U11" s="221">
        <v>0</v>
      </c>
      <c r="V11" s="221">
        <f>ROUND(E11*U11,2)</f>
        <v>0</v>
      </c>
      <c r="W11" s="221"/>
      <c r="X11" s="221" t="s">
        <v>372</v>
      </c>
      <c r="Y11" s="221" t="s">
        <v>262</v>
      </c>
      <c r="Z11" s="210"/>
      <c r="AA11" s="210"/>
      <c r="AB11" s="210"/>
      <c r="AC11" s="210"/>
      <c r="AD11" s="210"/>
      <c r="AE11" s="210"/>
      <c r="AF11" s="210"/>
      <c r="AG11" s="210" t="s">
        <v>373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4">
        <v>4</v>
      </c>
      <c r="B12" s="255" t="s">
        <v>523</v>
      </c>
      <c r="C12" s="262" t="s">
        <v>524</v>
      </c>
      <c r="D12" s="256" t="s">
        <v>423</v>
      </c>
      <c r="E12" s="257">
        <v>40</v>
      </c>
      <c r="F12" s="258"/>
      <c r="G12" s="259">
        <f>ROUND(E12*F12,2)</f>
        <v>0</v>
      </c>
      <c r="H12" s="258"/>
      <c r="I12" s="259">
        <f>ROUND(E12*H12,2)</f>
        <v>0</v>
      </c>
      <c r="J12" s="258"/>
      <c r="K12" s="259">
        <f>ROUND(E12*J12,2)</f>
        <v>0</v>
      </c>
      <c r="L12" s="259">
        <v>21</v>
      </c>
      <c r="M12" s="259">
        <f>G12*(1+L12/100)</f>
        <v>0</v>
      </c>
      <c r="N12" s="257">
        <v>0</v>
      </c>
      <c r="O12" s="257">
        <f>ROUND(E12*N12,2)</f>
        <v>0</v>
      </c>
      <c r="P12" s="257">
        <v>0</v>
      </c>
      <c r="Q12" s="257">
        <f>ROUND(E12*P12,2)</f>
        <v>0</v>
      </c>
      <c r="R12" s="259"/>
      <c r="S12" s="259" t="s">
        <v>424</v>
      </c>
      <c r="T12" s="260" t="s">
        <v>260</v>
      </c>
      <c r="U12" s="221">
        <v>0</v>
      </c>
      <c r="V12" s="221">
        <f>ROUND(E12*U12,2)</f>
        <v>0</v>
      </c>
      <c r="W12" s="221"/>
      <c r="X12" s="221" t="s">
        <v>372</v>
      </c>
      <c r="Y12" s="221" t="s">
        <v>262</v>
      </c>
      <c r="Z12" s="210"/>
      <c r="AA12" s="210"/>
      <c r="AB12" s="210"/>
      <c r="AC12" s="210"/>
      <c r="AD12" s="210"/>
      <c r="AE12" s="210"/>
      <c r="AF12" s="210"/>
      <c r="AG12" s="210" t="s">
        <v>373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54">
        <v>5</v>
      </c>
      <c r="B13" s="255" t="s">
        <v>525</v>
      </c>
      <c r="C13" s="262" t="s">
        <v>526</v>
      </c>
      <c r="D13" s="256" t="s">
        <v>423</v>
      </c>
      <c r="E13" s="257">
        <v>4</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424</v>
      </c>
      <c r="T13" s="260" t="s">
        <v>260</v>
      </c>
      <c r="U13" s="221">
        <v>0</v>
      </c>
      <c r="V13" s="221">
        <f>ROUND(E13*U13,2)</f>
        <v>0</v>
      </c>
      <c r="W13" s="221"/>
      <c r="X13" s="221" t="s">
        <v>372</v>
      </c>
      <c r="Y13" s="221" t="s">
        <v>262</v>
      </c>
      <c r="Z13" s="210"/>
      <c r="AA13" s="210"/>
      <c r="AB13" s="210"/>
      <c r="AC13" s="210"/>
      <c r="AD13" s="210"/>
      <c r="AE13" s="210"/>
      <c r="AF13" s="210"/>
      <c r="AG13" s="210" t="s">
        <v>373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54">
        <v>6</v>
      </c>
      <c r="B14" s="255" t="s">
        <v>527</v>
      </c>
      <c r="C14" s="262" t="s">
        <v>528</v>
      </c>
      <c r="D14" s="256" t="s">
        <v>309</v>
      </c>
      <c r="E14" s="257">
        <v>140</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424</v>
      </c>
      <c r="T14" s="260" t="s">
        <v>260</v>
      </c>
      <c r="U14" s="221">
        <v>0</v>
      </c>
      <c r="V14" s="221">
        <f>ROUND(E14*U14,2)</f>
        <v>0</v>
      </c>
      <c r="W14" s="221"/>
      <c r="X14" s="221" t="s">
        <v>372</v>
      </c>
      <c r="Y14" s="221" t="s">
        <v>262</v>
      </c>
      <c r="Z14" s="210"/>
      <c r="AA14" s="210"/>
      <c r="AB14" s="210"/>
      <c r="AC14" s="210"/>
      <c r="AD14" s="210"/>
      <c r="AE14" s="210"/>
      <c r="AF14" s="210"/>
      <c r="AG14" s="210" t="s">
        <v>373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54">
        <v>7</v>
      </c>
      <c r="B15" s="255" t="s">
        <v>529</v>
      </c>
      <c r="C15" s="262" t="s">
        <v>530</v>
      </c>
      <c r="D15" s="256" t="s">
        <v>309</v>
      </c>
      <c r="E15" s="257">
        <v>108</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424</v>
      </c>
      <c r="T15" s="260" t="s">
        <v>260</v>
      </c>
      <c r="U15" s="221">
        <v>0</v>
      </c>
      <c r="V15" s="221">
        <f>ROUND(E15*U15,2)</f>
        <v>0</v>
      </c>
      <c r="W15" s="221"/>
      <c r="X15" s="221" t="s">
        <v>372</v>
      </c>
      <c r="Y15" s="221" t="s">
        <v>262</v>
      </c>
      <c r="Z15" s="210"/>
      <c r="AA15" s="210"/>
      <c r="AB15" s="210"/>
      <c r="AC15" s="210"/>
      <c r="AD15" s="210"/>
      <c r="AE15" s="210"/>
      <c r="AF15" s="210"/>
      <c r="AG15" s="210" t="s">
        <v>373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4">
        <v>8</v>
      </c>
      <c r="B16" s="255" t="s">
        <v>531</v>
      </c>
      <c r="C16" s="262" t="s">
        <v>532</v>
      </c>
      <c r="D16" s="256" t="s">
        <v>309</v>
      </c>
      <c r="E16" s="257">
        <v>34</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424</v>
      </c>
      <c r="T16" s="260" t="s">
        <v>260</v>
      </c>
      <c r="U16" s="221">
        <v>0</v>
      </c>
      <c r="V16" s="221">
        <f>ROUND(E16*U16,2)</f>
        <v>0</v>
      </c>
      <c r="W16" s="221"/>
      <c r="X16" s="221" t="s">
        <v>372</v>
      </c>
      <c r="Y16" s="221" t="s">
        <v>262</v>
      </c>
      <c r="Z16" s="210"/>
      <c r="AA16" s="210"/>
      <c r="AB16" s="210"/>
      <c r="AC16" s="210"/>
      <c r="AD16" s="210"/>
      <c r="AE16" s="210"/>
      <c r="AF16" s="210"/>
      <c r="AG16" s="210" t="s">
        <v>373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4">
        <v>9</v>
      </c>
      <c r="B17" s="255" t="s">
        <v>533</v>
      </c>
      <c r="C17" s="262" t="s">
        <v>534</v>
      </c>
      <c r="D17" s="256" t="s">
        <v>309</v>
      </c>
      <c r="E17" s="257">
        <v>145</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424</v>
      </c>
      <c r="T17" s="260" t="s">
        <v>260</v>
      </c>
      <c r="U17" s="221">
        <v>0</v>
      </c>
      <c r="V17" s="221">
        <f>ROUND(E17*U17,2)</f>
        <v>0</v>
      </c>
      <c r="W17" s="221"/>
      <c r="X17" s="221" t="s">
        <v>372</v>
      </c>
      <c r="Y17" s="221" t="s">
        <v>262</v>
      </c>
      <c r="Z17" s="210"/>
      <c r="AA17" s="210"/>
      <c r="AB17" s="210"/>
      <c r="AC17" s="210"/>
      <c r="AD17" s="210"/>
      <c r="AE17" s="210"/>
      <c r="AF17" s="210"/>
      <c r="AG17" s="210" t="s">
        <v>373</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54">
        <v>10</v>
      </c>
      <c r="B18" s="255" t="s">
        <v>535</v>
      </c>
      <c r="C18" s="262" t="s">
        <v>536</v>
      </c>
      <c r="D18" s="256" t="s">
        <v>309</v>
      </c>
      <c r="E18" s="257">
        <v>460</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424</v>
      </c>
      <c r="T18" s="260" t="s">
        <v>260</v>
      </c>
      <c r="U18" s="221">
        <v>0</v>
      </c>
      <c r="V18" s="221">
        <f>ROUND(E18*U18,2)</f>
        <v>0</v>
      </c>
      <c r="W18" s="221"/>
      <c r="X18" s="221" t="s">
        <v>372</v>
      </c>
      <c r="Y18" s="221" t="s">
        <v>262</v>
      </c>
      <c r="Z18" s="210"/>
      <c r="AA18" s="210"/>
      <c r="AB18" s="210"/>
      <c r="AC18" s="210"/>
      <c r="AD18" s="210"/>
      <c r="AE18" s="210"/>
      <c r="AF18" s="210"/>
      <c r="AG18" s="210" t="s">
        <v>373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4">
        <v>11</v>
      </c>
      <c r="B19" s="255" t="s">
        <v>537</v>
      </c>
      <c r="C19" s="262" t="s">
        <v>538</v>
      </c>
      <c r="D19" s="256" t="s">
        <v>309</v>
      </c>
      <c r="E19" s="257">
        <v>590</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424</v>
      </c>
      <c r="T19" s="260" t="s">
        <v>260</v>
      </c>
      <c r="U19" s="221">
        <v>0</v>
      </c>
      <c r="V19" s="221">
        <f>ROUND(E19*U19,2)</f>
        <v>0</v>
      </c>
      <c r="W19" s="221"/>
      <c r="X19" s="221" t="s">
        <v>372</v>
      </c>
      <c r="Y19" s="221" t="s">
        <v>262</v>
      </c>
      <c r="Z19" s="210"/>
      <c r="AA19" s="210"/>
      <c r="AB19" s="210"/>
      <c r="AC19" s="210"/>
      <c r="AD19" s="210"/>
      <c r="AE19" s="210"/>
      <c r="AF19" s="210"/>
      <c r="AG19" s="210" t="s">
        <v>373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4">
        <v>12</v>
      </c>
      <c r="B20" s="255" t="s">
        <v>539</v>
      </c>
      <c r="C20" s="262" t="s">
        <v>540</v>
      </c>
      <c r="D20" s="256" t="s">
        <v>309</v>
      </c>
      <c r="E20" s="257">
        <v>25</v>
      </c>
      <c r="F20" s="258"/>
      <c r="G20" s="259">
        <f>ROUND(E20*F20,2)</f>
        <v>0</v>
      </c>
      <c r="H20" s="258"/>
      <c r="I20" s="259">
        <f>ROUND(E20*H20,2)</f>
        <v>0</v>
      </c>
      <c r="J20" s="258"/>
      <c r="K20" s="259">
        <f>ROUND(E20*J20,2)</f>
        <v>0</v>
      </c>
      <c r="L20" s="259">
        <v>21</v>
      </c>
      <c r="M20" s="259">
        <f>G20*(1+L20/100)</f>
        <v>0</v>
      </c>
      <c r="N20" s="257">
        <v>0</v>
      </c>
      <c r="O20" s="257">
        <f>ROUND(E20*N20,2)</f>
        <v>0</v>
      </c>
      <c r="P20" s="257">
        <v>0</v>
      </c>
      <c r="Q20" s="257">
        <f>ROUND(E20*P20,2)</f>
        <v>0</v>
      </c>
      <c r="R20" s="259"/>
      <c r="S20" s="259" t="s">
        <v>424</v>
      </c>
      <c r="T20" s="260" t="s">
        <v>260</v>
      </c>
      <c r="U20" s="221">
        <v>0</v>
      </c>
      <c r="V20" s="221">
        <f>ROUND(E20*U20,2)</f>
        <v>0</v>
      </c>
      <c r="W20" s="221"/>
      <c r="X20" s="221" t="s">
        <v>372</v>
      </c>
      <c r="Y20" s="221" t="s">
        <v>262</v>
      </c>
      <c r="Z20" s="210"/>
      <c r="AA20" s="210"/>
      <c r="AB20" s="210"/>
      <c r="AC20" s="210"/>
      <c r="AD20" s="210"/>
      <c r="AE20" s="210"/>
      <c r="AF20" s="210"/>
      <c r="AG20" s="210" t="s">
        <v>373</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4">
        <v>13</v>
      </c>
      <c r="B21" s="255" t="s">
        <v>541</v>
      </c>
      <c r="C21" s="262" t="s">
        <v>542</v>
      </c>
      <c r="D21" s="256" t="s">
        <v>309</v>
      </c>
      <c r="E21" s="257">
        <v>160</v>
      </c>
      <c r="F21" s="258"/>
      <c r="G21" s="259">
        <f>ROUND(E21*F21,2)</f>
        <v>0</v>
      </c>
      <c r="H21" s="258"/>
      <c r="I21" s="259">
        <f>ROUND(E21*H21,2)</f>
        <v>0</v>
      </c>
      <c r="J21" s="258"/>
      <c r="K21" s="259">
        <f>ROUND(E21*J21,2)</f>
        <v>0</v>
      </c>
      <c r="L21" s="259">
        <v>21</v>
      </c>
      <c r="M21" s="259">
        <f>G21*(1+L21/100)</f>
        <v>0</v>
      </c>
      <c r="N21" s="257">
        <v>0</v>
      </c>
      <c r="O21" s="257">
        <f>ROUND(E21*N21,2)</f>
        <v>0</v>
      </c>
      <c r="P21" s="257">
        <v>0</v>
      </c>
      <c r="Q21" s="257">
        <f>ROUND(E21*P21,2)</f>
        <v>0</v>
      </c>
      <c r="R21" s="259"/>
      <c r="S21" s="259" t="s">
        <v>424</v>
      </c>
      <c r="T21" s="260" t="s">
        <v>260</v>
      </c>
      <c r="U21" s="221">
        <v>0</v>
      </c>
      <c r="V21" s="221">
        <f>ROUND(E21*U21,2)</f>
        <v>0</v>
      </c>
      <c r="W21" s="221"/>
      <c r="X21" s="221" t="s">
        <v>372</v>
      </c>
      <c r="Y21" s="221" t="s">
        <v>262</v>
      </c>
      <c r="Z21" s="210"/>
      <c r="AA21" s="210"/>
      <c r="AB21" s="210"/>
      <c r="AC21" s="210"/>
      <c r="AD21" s="210"/>
      <c r="AE21" s="210"/>
      <c r="AF21" s="210"/>
      <c r="AG21" s="210" t="s">
        <v>373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4">
        <v>14</v>
      </c>
      <c r="B22" s="255" t="s">
        <v>543</v>
      </c>
      <c r="C22" s="262" t="s">
        <v>544</v>
      </c>
      <c r="D22" s="256" t="s">
        <v>309</v>
      </c>
      <c r="E22" s="257">
        <v>85</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424</v>
      </c>
      <c r="T22" s="260" t="s">
        <v>260</v>
      </c>
      <c r="U22" s="221">
        <v>0</v>
      </c>
      <c r="V22" s="221">
        <f>ROUND(E22*U22,2)</f>
        <v>0</v>
      </c>
      <c r="W22" s="221"/>
      <c r="X22" s="221" t="s">
        <v>372</v>
      </c>
      <c r="Y22" s="221" t="s">
        <v>262</v>
      </c>
      <c r="Z22" s="210"/>
      <c r="AA22" s="210"/>
      <c r="AB22" s="210"/>
      <c r="AC22" s="210"/>
      <c r="AD22" s="210"/>
      <c r="AE22" s="210"/>
      <c r="AF22" s="210"/>
      <c r="AG22" s="210" t="s">
        <v>373</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4">
        <v>15</v>
      </c>
      <c r="B23" s="255" t="s">
        <v>545</v>
      </c>
      <c r="C23" s="262" t="s">
        <v>546</v>
      </c>
      <c r="D23" s="256" t="s">
        <v>309</v>
      </c>
      <c r="E23" s="257">
        <v>3</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424</v>
      </c>
      <c r="T23" s="260" t="s">
        <v>260</v>
      </c>
      <c r="U23" s="221">
        <v>0</v>
      </c>
      <c r="V23" s="221">
        <f>ROUND(E23*U23,2)</f>
        <v>0</v>
      </c>
      <c r="W23" s="221"/>
      <c r="X23" s="221" t="s">
        <v>372</v>
      </c>
      <c r="Y23" s="221" t="s">
        <v>262</v>
      </c>
      <c r="Z23" s="210"/>
      <c r="AA23" s="210"/>
      <c r="AB23" s="210"/>
      <c r="AC23" s="210"/>
      <c r="AD23" s="210"/>
      <c r="AE23" s="210"/>
      <c r="AF23" s="210"/>
      <c r="AG23" s="210" t="s">
        <v>373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4">
        <v>16</v>
      </c>
      <c r="B24" s="255" t="s">
        <v>547</v>
      </c>
      <c r="C24" s="262" t="s">
        <v>548</v>
      </c>
      <c r="D24" s="256" t="s">
        <v>309</v>
      </c>
      <c r="E24" s="257">
        <v>80</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424</v>
      </c>
      <c r="T24" s="260" t="s">
        <v>260</v>
      </c>
      <c r="U24" s="221">
        <v>0</v>
      </c>
      <c r="V24" s="221">
        <f>ROUND(E24*U24,2)</f>
        <v>0</v>
      </c>
      <c r="W24" s="221"/>
      <c r="X24" s="221" t="s">
        <v>372</v>
      </c>
      <c r="Y24" s="221" t="s">
        <v>262</v>
      </c>
      <c r="Z24" s="210"/>
      <c r="AA24" s="210"/>
      <c r="AB24" s="210"/>
      <c r="AC24" s="210"/>
      <c r="AD24" s="210"/>
      <c r="AE24" s="210"/>
      <c r="AF24" s="210"/>
      <c r="AG24" s="210" t="s">
        <v>373</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4">
        <v>17</v>
      </c>
      <c r="B25" s="255" t="s">
        <v>549</v>
      </c>
      <c r="C25" s="262" t="s">
        <v>550</v>
      </c>
      <c r="D25" s="256" t="s">
        <v>309</v>
      </c>
      <c r="E25" s="257">
        <v>66</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424</v>
      </c>
      <c r="T25" s="260" t="s">
        <v>260</v>
      </c>
      <c r="U25" s="221">
        <v>0</v>
      </c>
      <c r="V25" s="221">
        <f>ROUND(E25*U25,2)</f>
        <v>0</v>
      </c>
      <c r="W25" s="221"/>
      <c r="X25" s="221" t="s">
        <v>372</v>
      </c>
      <c r="Y25" s="221" t="s">
        <v>262</v>
      </c>
      <c r="Z25" s="210"/>
      <c r="AA25" s="210"/>
      <c r="AB25" s="210"/>
      <c r="AC25" s="210"/>
      <c r="AD25" s="210"/>
      <c r="AE25" s="210"/>
      <c r="AF25" s="210"/>
      <c r="AG25" s="210" t="s">
        <v>373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4">
        <v>18</v>
      </c>
      <c r="B26" s="255" t="s">
        <v>551</v>
      </c>
      <c r="C26" s="262" t="s">
        <v>552</v>
      </c>
      <c r="D26" s="256" t="s">
        <v>423</v>
      </c>
      <c r="E26" s="257">
        <v>4</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424</v>
      </c>
      <c r="T26" s="260" t="s">
        <v>260</v>
      </c>
      <c r="U26" s="221">
        <v>0</v>
      </c>
      <c r="V26" s="221">
        <f>ROUND(E26*U26,2)</f>
        <v>0</v>
      </c>
      <c r="W26" s="221"/>
      <c r="X26" s="221" t="s">
        <v>372</v>
      </c>
      <c r="Y26" s="221" t="s">
        <v>262</v>
      </c>
      <c r="Z26" s="210"/>
      <c r="AA26" s="210"/>
      <c r="AB26" s="210"/>
      <c r="AC26" s="210"/>
      <c r="AD26" s="210"/>
      <c r="AE26" s="210"/>
      <c r="AF26" s="210"/>
      <c r="AG26" s="210" t="s">
        <v>373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4">
        <v>19</v>
      </c>
      <c r="B27" s="255" t="s">
        <v>553</v>
      </c>
      <c r="C27" s="262" t="s">
        <v>554</v>
      </c>
      <c r="D27" s="256" t="s">
        <v>423</v>
      </c>
      <c r="E27" s="257">
        <v>1</v>
      </c>
      <c r="F27" s="258"/>
      <c r="G27" s="259">
        <f>ROUND(E27*F27,2)</f>
        <v>0</v>
      </c>
      <c r="H27" s="258"/>
      <c r="I27" s="259">
        <f>ROUND(E27*H27,2)</f>
        <v>0</v>
      </c>
      <c r="J27" s="258"/>
      <c r="K27" s="259">
        <f>ROUND(E27*J27,2)</f>
        <v>0</v>
      </c>
      <c r="L27" s="259">
        <v>21</v>
      </c>
      <c r="M27" s="259">
        <f>G27*(1+L27/100)</f>
        <v>0</v>
      </c>
      <c r="N27" s="257">
        <v>0</v>
      </c>
      <c r="O27" s="257">
        <f>ROUND(E27*N27,2)</f>
        <v>0</v>
      </c>
      <c r="P27" s="257">
        <v>0</v>
      </c>
      <c r="Q27" s="257">
        <f>ROUND(E27*P27,2)</f>
        <v>0</v>
      </c>
      <c r="R27" s="259"/>
      <c r="S27" s="259" t="s">
        <v>424</v>
      </c>
      <c r="T27" s="260" t="s">
        <v>260</v>
      </c>
      <c r="U27" s="221">
        <v>0</v>
      </c>
      <c r="V27" s="221">
        <f>ROUND(E27*U27,2)</f>
        <v>0</v>
      </c>
      <c r="W27" s="221"/>
      <c r="X27" s="221" t="s">
        <v>372</v>
      </c>
      <c r="Y27" s="221" t="s">
        <v>262</v>
      </c>
      <c r="Z27" s="210"/>
      <c r="AA27" s="210"/>
      <c r="AB27" s="210"/>
      <c r="AC27" s="210"/>
      <c r="AD27" s="210"/>
      <c r="AE27" s="210"/>
      <c r="AF27" s="210"/>
      <c r="AG27" s="210" t="s">
        <v>373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4">
        <v>20</v>
      </c>
      <c r="B28" s="255" t="s">
        <v>555</v>
      </c>
      <c r="C28" s="262" t="s">
        <v>556</v>
      </c>
      <c r="D28" s="256" t="s">
        <v>423</v>
      </c>
      <c r="E28" s="257">
        <v>18</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424</v>
      </c>
      <c r="T28" s="260" t="s">
        <v>260</v>
      </c>
      <c r="U28" s="221">
        <v>0</v>
      </c>
      <c r="V28" s="221">
        <f>ROUND(E28*U28,2)</f>
        <v>0</v>
      </c>
      <c r="W28" s="221"/>
      <c r="X28" s="221" t="s">
        <v>372</v>
      </c>
      <c r="Y28" s="221" t="s">
        <v>262</v>
      </c>
      <c r="Z28" s="210"/>
      <c r="AA28" s="210"/>
      <c r="AB28" s="210"/>
      <c r="AC28" s="210"/>
      <c r="AD28" s="210"/>
      <c r="AE28" s="210"/>
      <c r="AF28" s="210"/>
      <c r="AG28" s="210" t="s">
        <v>373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4">
        <v>21</v>
      </c>
      <c r="B29" s="255" t="s">
        <v>557</v>
      </c>
      <c r="C29" s="262" t="s">
        <v>558</v>
      </c>
      <c r="D29" s="256" t="s">
        <v>423</v>
      </c>
      <c r="E29" s="257">
        <v>5</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c r="S29" s="259" t="s">
        <v>424</v>
      </c>
      <c r="T29" s="260" t="s">
        <v>260</v>
      </c>
      <c r="U29" s="221">
        <v>0</v>
      </c>
      <c r="V29" s="221">
        <f>ROUND(E29*U29,2)</f>
        <v>0</v>
      </c>
      <c r="W29" s="221"/>
      <c r="X29" s="221" t="s">
        <v>372</v>
      </c>
      <c r="Y29" s="221" t="s">
        <v>262</v>
      </c>
      <c r="Z29" s="210"/>
      <c r="AA29" s="210"/>
      <c r="AB29" s="210"/>
      <c r="AC29" s="210"/>
      <c r="AD29" s="210"/>
      <c r="AE29" s="210"/>
      <c r="AF29" s="210"/>
      <c r="AG29" s="210" t="s">
        <v>373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54">
        <v>22</v>
      </c>
      <c r="B30" s="255" t="s">
        <v>559</v>
      </c>
      <c r="C30" s="262" t="s">
        <v>560</v>
      </c>
      <c r="D30" s="256" t="s">
        <v>423</v>
      </c>
      <c r="E30" s="257">
        <v>1</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424</v>
      </c>
      <c r="T30" s="260" t="s">
        <v>260</v>
      </c>
      <c r="U30" s="221">
        <v>0</v>
      </c>
      <c r="V30" s="221">
        <f>ROUND(E30*U30,2)</f>
        <v>0</v>
      </c>
      <c r="W30" s="221"/>
      <c r="X30" s="221" t="s">
        <v>372</v>
      </c>
      <c r="Y30" s="221" t="s">
        <v>262</v>
      </c>
      <c r="Z30" s="210"/>
      <c r="AA30" s="210"/>
      <c r="AB30" s="210"/>
      <c r="AC30" s="210"/>
      <c r="AD30" s="210"/>
      <c r="AE30" s="210"/>
      <c r="AF30" s="210"/>
      <c r="AG30" s="210" t="s">
        <v>373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54">
        <v>23</v>
      </c>
      <c r="B31" s="255" t="s">
        <v>561</v>
      </c>
      <c r="C31" s="262" t="s">
        <v>562</v>
      </c>
      <c r="D31" s="256" t="s">
        <v>423</v>
      </c>
      <c r="E31" s="257">
        <v>42</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424</v>
      </c>
      <c r="T31" s="260" t="s">
        <v>260</v>
      </c>
      <c r="U31" s="221">
        <v>0</v>
      </c>
      <c r="V31" s="221">
        <f>ROUND(E31*U31,2)</f>
        <v>0</v>
      </c>
      <c r="W31" s="221"/>
      <c r="X31" s="221" t="s">
        <v>372</v>
      </c>
      <c r="Y31" s="221" t="s">
        <v>262</v>
      </c>
      <c r="Z31" s="210"/>
      <c r="AA31" s="210"/>
      <c r="AB31" s="210"/>
      <c r="AC31" s="210"/>
      <c r="AD31" s="210"/>
      <c r="AE31" s="210"/>
      <c r="AF31" s="210"/>
      <c r="AG31" s="210" t="s">
        <v>373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54">
        <v>24</v>
      </c>
      <c r="B32" s="255" t="s">
        <v>563</v>
      </c>
      <c r="C32" s="262" t="s">
        <v>564</v>
      </c>
      <c r="D32" s="256" t="s">
        <v>423</v>
      </c>
      <c r="E32" s="257">
        <v>4</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424</v>
      </c>
      <c r="T32" s="260" t="s">
        <v>260</v>
      </c>
      <c r="U32" s="221">
        <v>0</v>
      </c>
      <c r="V32" s="221">
        <f>ROUND(E32*U32,2)</f>
        <v>0</v>
      </c>
      <c r="W32" s="221"/>
      <c r="X32" s="221" t="s">
        <v>372</v>
      </c>
      <c r="Y32" s="221" t="s">
        <v>262</v>
      </c>
      <c r="Z32" s="210"/>
      <c r="AA32" s="210"/>
      <c r="AB32" s="210"/>
      <c r="AC32" s="210"/>
      <c r="AD32" s="210"/>
      <c r="AE32" s="210"/>
      <c r="AF32" s="210"/>
      <c r="AG32" s="210" t="s">
        <v>373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4">
        <v>25</v>
      </c>
      <c r="B33" s="255" t="s">
        <v>565</v>
      </c>
      <c r="C33" s="262" t="s">
        <v>566</v>
      </c>
      <c r="D33" s="256" t="s">
        <v>423</v>
      </c>
      <c r="E33" s="257">
        <v>2</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424</v>
      </c>
      <c r="T33" s="260" t="s">
        <v>260</v>
      </c>
      <c r="U33" s="221">
        <v>0</v>
      </c>
      <c r="V33" s="221">
        <f>ROUND(E33*U33,2)</f>
        <v>0</v>
      </c>
      <c r="W33" s="221"/>
      <c r="X33" s="221" t="s">
        <v>372</v>
      </c>
      <c r="Y33" s="221" t="s">
        <v>262</v>
      </c>
      <c r="Z33" s="210"/>
      <c r="AA33" s="210"/>
      <c r="AB33" s="210"/>
      <c r="AC33" s="210"/>
      <c r="AD33" s="210"/>
      <c r="AE33" s="210"/>
      <c r="AF33" s="210"/>
      <c r="AG33" s="210" t="s">
        <v>373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54">
        <v>26</v>
      </c>
      <c r="B34" s="255" t="s">
        <v>567</v>
      </c>
      <c r="C34" s="262" t="s">
        <v>568</v>
      </c>
      <c r="D34" s="256" t="s">
        <v>423</v>
      </c>
      <c r="E34" s="257">
        <v>1</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424</v>
      </c>
      <c r="T34" s="260" t="s">
        <v>260</v>
      </c>
      <c r="U34" s="221">
        <v>0</v>
      </c>
      <c r="V34" s="221">
        <f>ROUND(E34*U34,2)</f>
        <v>0</v>
      </c>
      <c r="W34" s="221"/>
      <c r="X34" s="221" t="s">
        <v>372</v>
      </c>
      <c r="Y34" s="221" t="s">
        <v>262</v>
      </c>
      <c r="Z34" s="210"/>
      <c r="AA34" s="210"/>
      <c r="AB34" s="210"/>
      <c r="AC34" s="210"/>
      <c r="AD34" s="210"/>
      <c r="AE34" s="210"/>
      <c r="AF34" s="210"/>
      <c r="AG34" s="210" t="s">
        <v>373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54">
        <v>27</v>
      </c>
      <c r="B35" s="255" t="s">
        <v>569</v>
      </c>
      <c r="C35" s="262" t="s">
        <v>570</v>
      </c>
      <c r="D35" s="256" t="s">
        <v>423</v>
      </c>
      <c r="E35" s="257">
        <v>5</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424</v>
      </c>
      <c r="T35" s="260" t="s">
        <v>260</v>
      </c>
      <c r="U35" s="221">
        <v>0</v>
      </c>
      <c r="V35" s="221">
        <f>ROUND(E35*U35,2)</f>
        <v>0</v>
      </c>
      <c r="W35" s="221"/>
      <c r="X35" s="221" t="s">
        <v>372</v>
      </c>
      <c r="Y35" s="221" t="s">
        <v>262</v>
      </c>
      <c r="Z35" s="210"/>
      <c r="AA35" s="210"/>
      <c r="AB35" s="210"/>
      <c r="AC35" s="210"/>
      <c r="AD35" s="210"/>
      <c r="AE35" s="210"/>
      <c r="AF35" s="210"/>
      <c r="AG35" s="210" t="s">
        <v>373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54">
        <v>28</v>
      </c>
      <c r="B36" s="255" t="s">
        <v>571</v>
      </c>
      <c r="C36" s="262" t="s">
        <v>572</v>
      </c>
      <c r="D36" s="256" t="s">
        <v>423</v>
      </c>
      <c r="E36" s="257">
        <v>1</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424</v>
      </c>
      <c r="T36" s="260" t="s">
        <v>260</v>
      </c>
      <c r="U36" s="221">
        <v>0</v>
      </c>
      <c r="V36" s="221">
        <f>ROUND(E36*U36,2)</f>
        <v>0</v>
      </c>
      <c r="W36" s="221"/>
      <c r="X36" s="221" t="s">
        <v>372</v>
      </c>
      <c r="Y36" s="221" t="s">
        <v>262</v>
      </c>
      <c r="Z36" s="210"/>
      <c r="AA36" s="210"/>
      <c r="AB36" s="210"/>
      <c r="AC36" s="210"/>
      <c r="AD36" s="210"/>
      <c r="AE36" s="210"/>
      <c r="AF36" s="210"/>
      <c r="AG36" s="210" t="s">
        <v>373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4">
        <v>29</v>
      </c>
      <c r="B37" s="255" t="s">
        <v>573</v>
      </c>
      <c r="C37" s="262" t="s">
        <v>574</v>
      </c>
      <c r="D37" s="256" t="s">
        <v>423</v>
      </c>
      <c r="E37" s="257">
        <v>6</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424</v>
      </c>
      <c r="T37" s="260" t="s">
        <v>260</v>
      </c>
      <c r="U37" s="221">
        <v>0</v>
      </c>
      <c r="V37" s="221">
        <f>ROUND(E37*U37,2)</f>
        <v>0</v>
      </c>
      <c r="W37" s="221"/>
      <c r="X37" s="221" t="s">
        <v>372</v>
      </c>
      <c r="Y37" s="221" t="s">
        <v>262</v>
      </c>
      <c r="Z37" s="210"/>
      <c r="AA37" s="210"/>
      <c r="AB37" s="210"/>
      <c r="AC37" s="210"/>
      <c r="AD37" s="210"/>
      <c r="AE37" s="210"/>
      <c r="AF37" s="210"/>
      <c r="AG37" s="210" t="s">
        <v>373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54">
        <v>30</v>
      </c>
      <c r="B38" s="255" t="s">
        <v>575</v>
      </c>
      <c r="C38" s="262" t="s">
        <v>576</v>
      </c>
      <c r="D38" s="256" t="s">
        <v>423</v>
      </c>
      <c r="E38" s="257">
        <v>6</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424</v>
      </c>
      <c r="T38" s="260" t="s">
        <v>260</v>
      </c>
      <c r="U38" s="221">
        <v>0</v>
      </c>
      <c r="V38" s="221">
        <f>ROUND(E38*U38,2)</f>
        <v>0</v>
      </c>
      <c r="W38" s="221"/>
      <c r="X38" s="221" t="s">
        <v>372</v>
      </c>
      <c r="Y38" s="221" t="s">
        <v>262</v>
      </c>
      <c r="Z38" s="210"/>
      <c r="AA38" s="210"/>
      <c r="AB38" s="210"/>
      <c r="AC38" s="210"/>
      <c r="AD38" s="210"/>
      <c r="AE38" s="210"/>
      <c r="AF38" s="210"/>
      <c r="AG38" s="210" t="s">
        <v>373</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54">
        <v>31</v>
      </c>
      <c r="B39" s="255" t="s">
        <v>577</v>
      </c>
      <c r="C39" s="262" t="s">
        <v>578</v>
      </c>
      <c r="D39" s="256" t="s">
        <v>423</v>
      </c>
      <c r="E39" s="257">
        <v>2</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424</v>
      </c>
      <c r="T39" s="260" t="s">
        <v>260</v>
      </c>
      <c r="U39" s="221">
        <v>0</v>
      </c>
      <c r="V39" s="221">
        <f>ROUND(E39*U39,2)</f>
        <v>0</v>
      </c>
      <c r="W39" s="221"/>
      <c r="X39" s="221" t="s">
        <v>372</v>
      </c>
      <c r="Y39" s="221" t="s">
        <v>262</v>
      </c>
      <c r="Z39" s="210"/>
      <c r="AA39" s="210"/>
      <c r="AB39" s="210"/>
      <c r="AC39" s="210"/>
      <c r="AD39" s="210"/>
      <c r="AE39" s="210"/>
      <c r="AF39" s="210"/>
      <c r="AG39" s="210" t="s">
        <v>373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33.75" outlineLevel="1" x14ac:dyDescent="0.2">
      <c r="A40" s="234">
        <v>32</v>
      </c>
      <c r="B40" s="235" t="s">
        <v>579</v>
      </c>
      <c r="C40" s="245" t="s">
        <v>580</v>
      </c>
      <c r="D40" s="236" t="s">
        <v>423</v>
      </c>
      <c r="E40" s="237">
        <v>43</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c r="S40" s="239" t="s">
        <v>424</v>
      </c>
      <c r="T40" s="240" t="s">
        <v>260</v>
      </c>
      <c r="U40" s="221">
        <v>0</v>
      </c>
      <c r="V40" s="221">
        <f>ROUND(E40*U40,2)</f>
        <v>0</v>
      </c>
      <c r="W40" s="221"/>
      <c r="X40" s="221" t="s">
        <v>372</v>
      </c>
      <c r="Y40" s="221" t="s">
        <v>262</v>
      </c>
      <c r="Z40" s="210"/>
      <c r="AA40" s="210"/>
      <c r="AB40" s="210"/>
      <c r="AC40" s="210"/>
      <c r="AD40" s="210"/>
      <c r="AE40" s="210"/>
      <c r="AF40" s="210"/>
      <c r="AG40" s="210" t="s">
        <v>373</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46" t="s">
        <v>581</v>
      </c>
      <c r="D41" s="242"/>
      <c r="E41" s="242"/>
      <c r="F41" s="242"/>
      <c r="G41" s="242"/>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265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33.75" outlineLevel="1" x14ac:dyDescent="0.2">
      <c r="A42" s="234">
        <v>33</v>
      </c>
      <c r="B42" s="235" t="s">
        <v>582</v>
      </c>
      <c r="C42" s="245" t="s">
        <v>583</v>
      </c>
      <c r="D42" s="236" t="s">
        <v>423</v>
      </c>
      <c r="E42" s="237">
        <v>10</v>
      </c>
      <c r="F42" s="238"/>
      <c r="G42" s="239">
        <f>ROUND(E42*F42,2)</f>
        <v>0</v>
      </c>
      <c r="H42" s="238"/>
      <c r="I42" s="239">
        <f>ROUND(E42*H42,2)</f>
        <v>0</v>
      </c>
      <c r="J42" s="238"/>
      <c r="K42" s="239">
        <f>ROUND(E42*J42,2)</f>
        <v>0</v>
      </c>
      <c r="L42" s="239">
        <v>21</v>
      </c>
      <c r="M42" s="239">
        <f>G42*(1+L42/100)</f>
        <v>0</v>
      </c>
      <c r="N42" s="237">
        <v>0</v>
      </c>
      <c r="O42" s="237">
        <f>ROUND(E42*N42,2)</f>
        <v>0</v>
      </c>
      <c r="P42" s="237">
        <v>0</v>
      </c>
      <c r="Q42" s="237">
        <f>ROUND(E42*P42,2)</f>
        <v>0</v>
      </c>
      <c r="R42" s="239"/>
      <c r="S42" s="239" t="s">
        <v>424</v>
      </c>
      <c r="T42" s="240" t="s">
        <v>260</v>
      </c>
      <c r="U42" s="221">
        <v>0</v>
      </c>
      <c r="V42" s="221">
        <f>ROUND(E42*U42,2)</f>
        <v>0</v>
      </c>
      <c r="W42" s="221"/>
      <c r="X42" s="221" t="s">
        <v>372</v>
      </c>
      <c r="Y42" s="221" t="s">
        <v>262</v>
      </c>
      <c r="Z42" s="210"/>
      <c r="AA42" s="210"/>
      <c r="AB42" s="210"/>
      <c r="AC42" s="210"/>
      <c r="AD42" s="210"/>
      <c r="AE42" s="210"/>
      <c r="AF42" s="210"/>
      <c r="AG42" s="210" t="s">
        <v>373</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46" t="s">
        <v>584</v>
      </c>
      <c r="D43" s="242"/>
      <c r="E43" s="242"/>
      <c r="F43" s="242"/>
      <c r="G43" s="242"/>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265</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33.75" outlineLevel="1" x14ac:dyDescent="0.2">
      <c r="A44" s="234">
        <v>34</v>
      </c>
      <c r="B44" s="235" t="s">
        <v>585</v>
      </c>
      <c r="C44" s="245" t="s">
        <v>586</v>
      </c>
      <c r="D44" s="236" t="s">
        <v>423</v>
      </c>
      <c r="E44" s="237">
        <v>30</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c r="S44" s="239" t="s">
        <v>424</v>
      </c>
      <c r="T44" s="240" t="s">
        <v>260</v>
      </c>
      <c r="U44" s="221">
        <v>0</v>
      </c>
      <c r="V44" s="221">
        <f>ROUND(E44*U44,2)</f>
        <v>0</v>
      </c>
      <c r="W44" s="221"/>
      <c r="X44" s="221" t="s">
        <v>372</v>
      </c>
      <c r="Y44" s="221" t="s">
        <v>262</v>
      </c>
      <c r="Z44" s="210"/>
      <c r="AA44" s="210"/>
      <c r="AB44" s="210"/>
      <c r="AC44" s="210"/>
      <c r="AD44" s="210"/>
      <c r="AE44" s="210"/>
      <c r="AF44" s="210"/>
      <c r="AG44" s="210" t="s">
        <v>373</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46" t="s">
        <v>587</v>
      </c>
      <c r="D45" s="242"/>
      <c r="E45" s="242"/>
      <c r="F45" s="242"/>
      <c r="G45" s="242"/>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265</v>
      </c>
      <c r="AH45" s="210"/>
      <c r="AI45" s="210"/>
      <c r="AJ45" s="210"/>
      <c r="AK45" s="210"/>
      <c r="AL45" s="210"/>
      <c r="AM45" s="210"/>
      <c r="AN45" s="210"/>
      <c r="AO45" s="210"/>
      <c r="AP45" s="210"/>
      <c r="AQ45" s="210"/>
      <c r="AR45" s="210"/>
      <c r="AS45" s="210"/>
      <c r="AT45" s="210"/>
      <c r="AU45" s="210"/>
      <c r="AV45" s="210"/>
      <c r="AW45" s="210"/>
      <c r="AX45" s="210"/>
      <c r="AY45" s="210"/>
      <c r="AZ45" s="210"/>
      <c r="BA45" s="241" t="str">
        <f>C45</f>
        <v>osvětlení kancelářských prostor, školících místností.  26W, 3600lm,  4000K.  Rozměry: 1435 x 81,5 x 60mm</v>
      </c>
      <c r="BB45" s="210"/>
      <c r="BC45" s="210"/>
      <c r="BD45" s="210"/>
      <c r="BE45" s="210"/>
      <c r="BF45" s="210"/>
      <c r="BG45" s="210"/>
      <c r="BH45" s="210"/>
    </row>
    <row r="46" spans="1:60" ht="33.75" outlineLevel="1" x14ac:dyDescent="0.2">
      <c r="A46" s="234">
        <v>35</v>
      </c>
      <c r="B46" s="235" t="s">
        <v>588</v>
      </c>
      <c r="C46" s="245" t="s">
        <v>589</v>
      </c>
      <c r="D46" s="236" t="s">
        <v>423</v>
      </c>
      <c r="E46" s="237">
        <v>6</v>
      </c>
      <c r="F46" s="238"/>
      <c r="G46" s="239">
        <f>ROUND(E46*F46,2)</f>
        <v>0</v>
      </c>
      <c r="H46" s="238"/>
      <c r="I46" s="239">
        <f>ROUND(E46*H46,2)</f>
        <v>0</v>
      </c>
      <c r="J46" s="238"/>
      <c r="K46" s="239">
        <f>ROUND(E46*J46,2)</f>
        <v>0</v>
      </c>
      <c r="L46" s="239">
        <v>21</v>
      </c>
      <c r="M46" s="239">
        <f>G46*(1+L46/100)</f>
        <v>0</v>
      </c>
      <c r="N46" s="237">
        <v>0</v>
      </c>
      <c r="O46" s="237">
        <f>ROUND(E46*N46,2)</f>
        <v>0</v>
      </c>
      <c r="P46" s="237">
        <v>0</v>
      </c>
      <c r="Q46" s="237">
        <f>ROUND(E46*P46,2)</f>
        <v>0</v>
      </c>
      <c r="R46" s="239"/>
      <c r="S46" s="239" t="s">
        <v>424</v>
      </c>
      <c r="T46" s="240" t="s">
        <v>260</v>
      </c>
      <c r="U46" s="221">
        <v>0</v>
      </c>
      <c r="V46" s="221">
        <f>ROUND(E46*U46,2)</f>
        <v>0</v>
      </c>
      <c r="W46" s="221"/>
      <c r="X46" s="221" t="s">
        <v>372</v>
      </c>
      <c r="Y46" s="221" t="s">
        <v>262</v>
      </c>
      <c r="Z46" s="210"/>
      <c r="AA46" s="210"/>
      <c r="AB46" s="210"/>
      <c r="AC46" s="210"/>
      <c r="AD46" s="210"/>
      <c r="AE46" s="210"/>
      <c r="AF46" s="210"/>
      <c r="AG46" s="210" t="s">
        <v>373</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46" t="s">
        <v>590</v>
      </c>
      <c r="D47" s="242"/>
      <c r="E47" s="242"/>
      <c r="F47" s="242"/>
      <c r="G47" s="242"/>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265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33.75" outlineLevel="1" x14ac:dyDescent="0.2">
      <c r="A48" s="234">
        <v>36</v>
      </c>
      <c r="B48" s="235" t="s">
        <v>591</v>
      </c>
      <c r="C48" s="245" t="s">
        <v>592</v>
      </c>
      <c r="D48" s="236" t="s">
        <v>423</v>
      </c>
      <c r="E48" s="237">
        <v>1</v>
      </c>
      <c r="F48" s="238"/>
      <c r="G48" s="239">
        <f>ROUND(E48*F48,2)</f>
        <v>0</v>
      </c>
      <c r="H48" s="238"/>
      <c r="I48" s="239">
        <f>ROUND(E48*H48,2)</f>
        <v>0</v>
      </c>
      <c r="J48" s="238"/>
      <c r="K48" s="239">
        <f>ROUND(E48*J48,2)</f>
        <v>0</v>
      </c>
      <c r="L48" s="239">
        <v>21</v>
      </c>
      <c r="M48" s="239">
        <f>G48*(1+L48/100)</f>
        <v>0</v>
      </c>
      <c r="N48" s="237">
        <v>0</v>
      </c>
      <c r="O48" s="237">
        <f>ROUND(E48*N48,2)</f>
        <v>0</v>
      </c>
      <c r="P48" s="237">
        <v>0</v>
      </c>
      <c r="Q48" s="237">
        <f>ROUND(E48*P48,2)</f>
        <v>0</v>
      </c>
      <c r="R48" s="239"/>
      <c r="S48" s="239" t="s">
        <v>424</v>
      </c>
      <c r="T48" s="240" t="s">
        <v>260</v>
      </c>
      <c r="U48" s="221">
        <v>0</v>
      </c>
      <c r="V48" s="221">
        <f>ROUND(E48*U48,2)</f>
        <v>0</v>
      </c>
      <c r="W48" s="221"/>
      <c r="X48" s="221" t="s">
        <v>372</v>
      </c>
      <c r="Y48" s="221" t="s">
        <v>262</v>
      </c>
      <c r="Z48" s="210"/>
      <c r="AA48" s="210"/>
      <c r="AB48" s="210"/>
      <c r="AC48" s="210"/>
      <c r="AD48" s="210"/>
      <c r="AE48" s="210"/>
      <c r="AF48" s="210"/>
      <c r="AG48" s="210" t="s">
        <v>373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46" t="s">
        <v>593</v>
      </c>
      <c r="D49" s="242"/>
      <c r="E49" s="242"/>
      <c r="F49" s="242"/>
      <c r="G49" s="242"/>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265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54">
        <v>37</v>
      </c>
      <c r="B50" s="255" t="s">
        <v>594</v>
      </c>
      <c r="C50" s="262" t="s">
        <v>595</v>
      </c>
      <c r="D50" s="256" t="s">
        <v>298</v>
      </c>
      <c r="E50" s="257">
        <v>1</v>
      </c>
      <c r="F50" s="258"/>
      <c r="G50" s="259">
        <f>ROUND(E50*F50,2)</f>
        <v>0</v>
      </c>
      <c r="H50" s="258"/>
      <c r="I50" s="259">
        <f>ROUND(E50*H50,2)</f>
        <v>0</v>
      </c>
      <c r="J50" s="258"/>
      <c r="K50" s="259">
        <f>ROUND(E50*J50,2)</f>
        <v>0</v>
      </c>
      <c r="L50" s="259">
        <v>21</v>
      </c>
      <c r="M50" s="259">
        <f>G50*(1+L50/100)</f>
        <v>0</v>
      </c>
      <c r="N50" s="257">
        <v>0</v>
      </c>
      <c r="O50" s="257">
        <f>ROUND(E50*N50,2)</f>
        <v>0</v>
      </c>
      <c r="P50" s="257">
        <v>0</v>
      </c>
      <c r="Q50" s="257">
        <f>ROUND(E50*P50,2)</f>
        <v>0</v>
      </c>
      <c r="R50" s="259"/>
      <c r="S50" s="259" t="s">
        <v>424</v>
      </c>
      <c r="T50" s="260" t="s">
        <v>260</v>
      </c>
      <c r="U50" s="221">
        <v>0</v>
      </c>
      <c r="V50" s="221">
        <f>ROUND(E50*U50,2)</f>
        <v>0</v>
      </c>
      <c r="W50" s="221"/>
      <c r="X50" s="221" t="s">
        <v>372</v>
      </c>
      <c r="Y50" s="221" t="s">
        <v>262</v>
      </c>
      <c r="Z50" s="210"/>
      <c r="AA50" s="210"/>
      <c r="AB50" s="210"/>
      <c r="AC50" s="210"/>
      <c r="AD50" s="210"/>
      <c r="AE50" s="210"/>
      <c r="AF50" s="210"/>
      <c r="AG50" s="210" t="s">
        <v>373</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54">
        <v>38</v>
      </c>
      <c r="B51" s="255" t="s">
        <v>596</v>
      </c>
      <c r="C51" s="262" t="s">
        <v>597</v>
      </c>
      <c r="D51" s="256" t="s">
        <v>423</v>
      </c>
      <c r="E51" s="257">
        <v>2</v>
      </c>
      <c r="F51" s="258"/>
      <c r="G51" s="259">
        <f>ROUND(E51*F51,2)</f>
        <v>0</v>
      </c>
      <c r="H51" s="258"/>
      <c r="I51" s="259">
        <f>ROUND(E51*H51,2)</f>
        <v>0</v>
      </c>
      <c r="J51" s="258"/>
      <c r="K51" s="259">
        <f>ROUND(E51*J51,2)</f>
        <v>0</v>
      </c>
      <c r="L51" s="259">
        <v>21</v>
      </c>
      <c r="M51" s="259">
        <f>G51*(1+L51/100)</f>
        <v>0</v>
      </c>
      <c r="N51" s="257">
        <v>0</v>
      </c>
      <c r="O51" s="257">
        <f>ROUND(E51*N51,2)</f>
        <v>0</v>
      </c>
      <c r="P51" s="257">
        <v>0</v>
      </c>
      <c r="Q51" s="257">
        <f>ROUND(E51*P51,2)</f>
        <v>0</v>
      </c>
      <c r="R51" s="259"/>
      <c r="S51" s="259" t="s">
        <v>424</v>
      </c>
      <c r="T51" s="260" t="s">
        <v>260</v>
      </c>
      <c r="U51" s="221">
        <v>0</v>
      </c>
      <c r="V51" s="221">
        <f>ROUND(E51*U51,2)</f>
        <v>0</v>
      </c>
      <c r="W51" s="221"/>
      <c r="X51" s="221" t="s">
        <v>372</v>
      </c>
      <c r="Y51" s="221" t="s">
        <v>262</v>
      </c>
      <c r="Z51" s="210"/>
      <c r="AA51" s="210"/>
      <c r="AB51" s="210"/>
      <c r="AC51" s="210"/>
      <c r="AD51" s="210"/>
      <c r="AE51" s="210"/>
      <c r="AF51" s="210"/>
      <c r="AG51" s="210" t="s">
        <v>373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x14ac:dyDescent="0.2">
      <c r="A52" s="224" t="s">
        <v>254</v>
      </c>
      <c r="B52" s="225" t="s">
        <v>204</v>
      </c>
      <c r="C52" s="244" t="s">
        <v>205</v>
      </c>
      <c r="D52" s="226"/>
      <c r="E52" s="227"/>
      <c r="F52" s="228"/>
      <c r="G52" s="228">
        <f>SUMIF(AG53:AG91,"&lt;&gt;NOR",G53:G91)</f>
        <v>0</v>
      </c>
      <c r="H52" s="228"/>
      <c r="I52" s="228">
        <f>SUM(I53:I91)</f>
        <v>0</v>
      </c>
      <c r="J52" s="228"/>
      <c r="K52" s="228">
        <f>SUM(K53:K91)</f>
        <v>0</v>
      </c>
      <c r="L52" s="228"/>
      <c r="M52" s="228">
        <f>SUM(M53:M91)</f>
        <v>0</v>
      </c>
      <c r="N52" s="227"/>
      <c r="O52" s="227">
        <f>SUM(O53:O91)</f>
        <v>0</v>
      </c>
      <c r="P52" s="227"/>
      <c r="Q52" s="227">
        <f>SUM(Q53:Q91)</f>
        <v>0</v>
      </c>
      <c r="R52" s="228"/>
      <c r="S52" s="228"/>
      <c r="T52" s="229"/>
      <c r="U52" s="223"/>
      <c r="V52" s="223">
        <f>SUM(V53:V91)</f>
        <v>0</v>
      </c>
      <c r="W52" s="223"/>
      <c r="X52" s="223"/>
      <c r="Y52" s="223"/>
      <c r="AG52" t="s">
        <v>255</v>
      </c>
    </row>
    <row r="53" spans="1:60" outlineLevel="1" x14ac:dyDescent="0.2">
      <c r="A53" s="254">
        <v>39</v>
      </c>
      <c r="B53" s="255" t="s">
        <v>598</v>
      </c>
      <c r="C53" s="262" t="s">
        <v>518</v>
      </c>
      <c r="D53" s="256" t="s">
        <v>309</v>
      </c>
      <c r="E53" s="257">
        <v>46</v>
      </c>
      <c r="F53" s="258"/>
      <c r="G53" s="259">
        <f>ROUND(E53*F53,2)</f>
        <v>0</v>
      </c>
      <c r="H53" s="258"/>
      <c r="I53" s="259">
        <f>ROUND(E53*H53,2)</f>
        <v>0</v>
      </c>
      <c r="J53" s="258"/>
      <c r="K53" s="259">
        <f>ROUND(E53*J53,2)</f>
        <v>0</v>
      </c>
      <c r="L53" s="259">
        <v>21</v>
      </c>
      <c r="M53" s="259">
        <f>G53*(1+L53/100)</f>
        <v>0</v>
      </c>
      <c r="N53" s="257">
        <v>0</v>
      </c>
      <c r="O53" s="257">
        <f>ROUND(E53*N53,2)</f>
        <v>0</v>
      </c>
      <c r="P53" s="257">
        <v>0</v>
      </c>
      <c r="Q53" s="257">
        <f>ROUND(E53*P53,2)</f>
        <v>0</v>
      </c>
      <c r="R53" s="259"/>
      <c r="S53" s="259" t="s">
        <v>424</v>
      </c>
      <c r="T53" s="260" t="s">
        <v>260</v>
      </c>
      <c r="U53" s="221">
        <v>0</v>
      </c>
      <c r="V53" s="221">
        <f>ROUND(E53*U53,2)</f>
        <v>0</v>
      </c>
      <c r="W53" s="221"/>
      <c r="X53" s="221" t="s">
        <v>301</v>
      </c>
      <c r="Y53" s="221" t="s">
        <v>262</v>
      </c>
      <c r="Z53" s="210"/>
      <c r="AA53" s="210"/>
      <c r="AB53" s="210"/>
      <c r="AC53" s="210"/>
      <c r="AD53" s="210"/>
      <c r="AE53" s="210"/>
      <c r="AF53" s="210"/>
      <c r="AG53" s="210" t="s">
        <v>302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54">
        <v>40</v>
      </c>
      <c r="B54" s="255" t="s">
        <v>599</v>
      </c>
      <c r="C54" s="262" t="s">
        <v>600</v>
      </c>
      <c r="D54" s="256" t="s">
        <v>309</v>
      </c>
      <c r="E54" s="257">
        <v>4</v>
      </c>
      <c r="F54" s="258"/>
      <c r="G54" s="259">
        <f>ROUND(E54*F54,2)</f>
        <v>0</v>
      </c>
      <c r="H54" s="258"/>
      <c r="I54" s="259">
        <f>ROUND(E54*H54,2)</f>
        <v>0</v>
      </c>
      <c r="J54" s="258"/>
      <c r="K54" s="259">
        <f>ROUND(E54*J54,2)</f>
        <v>0</v>
      </c>
      <c r="L54" s="259">
        <v>21</v>
      </c>
      <c r="M54" s="259">
        <f>G54*(1+L54/100)</f>
        <v>0</v>
      </c>
      <c r="N54" s="257">
        <v>0</v>
      </c>
      <c r="O54" s="257">
        <f>ROUND(E54*N54,2)</f>
        <v>0</v>
      </c>
      <c r="P54" s="257">
        <v>0</v>
      </c>
      <c r="Q54" s="257">
        <f>ROUND(E54*P54,2)</f>
        <v>0</v>
      </c>
      <c r="R54" s="259"/>
      <c r="S54" s="259" t="s">
        <v>424</v>
      </c>
      <c r="T54" s="260" t="s">
        <v>260</v>
      </c>
      <c r="U54" s="221">
        <v>0</v>
      </c>
      <c r="V54" s="221">
        <f>ROUND(E54*U54,2)</f>
        <v>0</v>
      </c>
      <c r="W54" s="221"/>
      <c r="X54" s="221" t="s">
        <v>301</v>
      </c>
      <c r="Y54" s="221" t="s">
        <v>262</v>
      </c>
      <c r="Z54" s="210"/>
      <c r="AA54" s="210"/>
      <c r="AB54" s="210"/>
      <c r="AC54" s="210"/>
      <c r="AD54" s="210"/>
      <c r="AE54" s="210"/>
      <c r="AF54" s="210"/>
      <c r="AG54" s="210" t="s">
        <v>302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54">
        <v>41</v>
      </c>
      <c r="B55" s="255" t="s">
        <v>601</v>
      </c>
      <c r="C55" s="262" t="s">
        <v>522</v>
      </c>
      <c r="D55" s="256" t="s">
        <v>423</v>
      </c>
      <c r="E55" s="257">
        <v>80</v>
      </c>
      <c r="F55" s="258"/>
      <c r="G55" s="259">
        <f>ROUND(E55*F55,2)</f>
        <v>0</v>
      </c>
      <c r="H55" s="258"/>
      <c r="I55" s="259">
        <f>ROUND(E55*H55,2)</f>
        <v>0</v>
      </c>
      <c r="J55" s="258"/>
      <c r="K55" s="259">
        <f>ROUND(E55*J55,2)</f>
        <v>0</v>
      </c>
      <c r="L55" s="259">
        <v>21</v>
      </c>
      <c r="M55" s="259">
        <f>G55*(1+L55/100)</f>
        <v>0</v>
      </c>
      <c r="N55" s="257">
        <v>0</v>
      </c>
      <c r="O55" s="257">
        <f>ROUND(E55*N55,2)</f>
        <v>0</v>
      </c>
      <c r="P55" s="257">
        <v>0</v>
      </c>
      <c r="Q55" s="257">
        <f>ROUND(E55*P55,2)</f>
        <v>0</v>
      </c>
      <c r="R55" s="259"/>
      <c r="S55" s="259" t="s">
        <v>424</v>
      </c>
      <c r="T55" s="260" t="s">
        <v>260</v>
      </c>
      <c r="U55" s="221">
        <v>0</v>
      </c>
      <c r="V55" s="221">
        <f>ROUND(E55*U55,2)</f>
        <v>0</v>
      </c>
      <c r="W55" s="221"/>
      <c r="X55" s="221" t="s">
        <v>301</v>
      </c>
      <c r="Y55" s="221" t="s">
        <v>262</v>
      </c>
      <c r="Z55" s="210"/>
      <c r="AA55" s="210"/>
      <c r="AB55" s="210"/>
      <c r="AC55" s="210"/>
      <c r="AD55" s="210"/>
      <c r="AE55" s="210"/>
      <c r="AF55" s="210"/>
      <c r="AG55" s="210" t="s">
        <v>302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54">
        <v>42</v>
      </c>
      <c r="B56" s="255" t="s">
        <v>602</v>
      </c>
      <c r="C56" s="262" t="s">
        <v>524</v>
      </c>
      <c r="D56" s="256" t="s">
        <v>423</v>
      </c>
      <c r="E56" s="257">
        <v>40</v>
      </c>
      <c r="F56" s="258"/>
      <c r="G56" s="259">
        <f>ROUND(E56*F56,2)</f>
        <v>0</v>
      </c>
      <c r="H56" s="258"/>
      <c r="I56" s="259">
        <f>ROUND(E56*H56,2)</f>
        <v>0</v>
      </c>
      <c r="J56" s="258"/>
      <c r="K56" s="259">
        <f>ROUND(E56*J56,2)</f>
        <v>0</v>
      </c>
      <c r="L56" s="259">
        <v>21</v>
      </c>
      <c r="M56" s="259">
        <f>G56*(1+L56/100)</f>
        <v>0</v>
      </c>
      <c r="N56" s="257">
        <v>0</v>
      </c>
      <c r="O56" s="257">
        <f>ROUND(E56*N56,2)</f>
        <v>0</v>
      </c>
      <c r="P56" s="257">
        <v>0</v>
      </c>
      <c r="Q56" s="257">
        <f>ROUND(E56*P56,2)</f>
        <v>0</v>
      </c>
      <c r="R56" s="259"/>
      <c r="S56" s="259" t="s">
        <v>424</v>
      </c>
      <c r="T56" s="260" t="s">
        <v>260</v>
      </c>
      <c r="U56" s="221">
        <v>0</v>
      </c>
      <c r="V56" s="221">
        <f>ROUND(E56*U56,2)</f>
        <v>0</v>
      </c>
      <c r="W56" s="221"/>
      <c r="X56" s="221" t="s">
        <v>301</v>
      </c>
      <c r="Y56" s="221" t="s">
        <v>262</v>
      </c>
      <c r="Z56" s="210"/>
      <c r="AA56" s="210"/>
      <c r="AB56" s="210"/>
      <c r="AC56" s="210"/>
      <c r="AD56" s="210"/>
      <c r="AE56" s="210"/>
      <c r="AF56" s="210"/>
      <c r="AG56" s="210" t="s">
        <v>302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54">
        <v>43</v>
      </c>
      <c r="B57" s="255" t="s">
        <v>603</v>
      </c>
      <c r="C57" s="262" t="s">
        <v>526</v>
      </c>
      <c r="D57" s="256" t="s">
        <v>423</v>
      </c>
      <c r="E57" s="257">
        <v>4</v>
      </c>
      <c r="F57" s="258"/>
      <c r="G57" s="259">
        <f>ROUND(E57*F57,2)</f>
        <v>0</v>
      </c>
      <c r="H57" s="258"/>
      <c r="I57" s="259">
        <f>ROUND(E57*H57,2)</f>
        <v>0</v>
      </c>
      <c r="J57" s="258"/>
      <c r="K57" s="259">
        <f>ROUND(E57*J57,2)</f>
        <v>0</v>
      </c>
      <c r="L57" s="259">
        <v>21</v>
      </c>
      <c r="M57" s="259">
        <f>G57*(1+L57/100)</f>
        <v>0</v>
      </c>
      <c r="N57" s="257">
        <v>0</v>
      </c>
      <c r="O57" s="257">
        <f>ROUND(E57*N57,2)</f>
        <v>0</v>
      </c>
      <c r="P57" s="257">
        <v>0</v>
      </c>
      <c r="Q57" s="257">
        <f>ROUND(E57*P57,2)</f>
        <v>0</v>
      </c>
      <c r="R57" s="259"/>
      <c r="S57" s="259" t="s">
        <v>424</v>
      </c>
      <c r="T57" s="260" t="s">
        <v>260</v>
      </c>
      <c r="U57" s="221">
        <v>0</v>
      </c>
      <c r="V57" s="221">
        <f>ROUND(E57*U57,2)</f>
        <v>0</v>
      </c>
      <c r="W57" s="221"/>
      <c r="X57" s="221" t="s">
        <v>301</v>
      </c>
      <c r="Y57" s="221" t="s">
        <v>262</v>
      </c>
      <c r="Z57" s="210"/>
      <c r="AA57" s="210"/>
      <c r="AB57" s="210"/>
      <c r="AC57" s="210"/>
      <c r="AD57" s="210"/>
      <c r="AE57" s="210"/>
      <c r="AF57" s="210"/>
      <c r="AG57" s="210" t="s">
        <v>302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54">
        <v>44</v>
      </c>
      <c r="B58" s="255" t="s">
        <v>604</v>
      </c>
      <c r="C58" s="262" t="s">
        <v>528</v>
      </c>
      <c r="D58" s="256" t="s">
        <v>309</v>
      </c>
      <c r="E58" s="257">
        <v>140</v>
      </c>
      <c r="F58" s="258"/>
      <c r="G58" s="259">
        <f>ROUND(E58*F58,2)</f>
        <v>0</v>
      </c>
      <c r="H58" s="258"/>
      <c r="I58" s="259">
        <f>ROUND(E58*H58,2)</f>
        <v>0</v>
      </c>
      <c r="J58" s="258"/>
      <c r="K58" s="259">
        <f>ROUND(E58*J58,2)</f>
        <v>0</v>
      </c>
      <c r="L58" s="259">
        <v>21</v>
      </c>
      <c r="M58" s="259">
        <f>G58*(1+L58/100)</f>
        <v>0</v>
      </c>
      <c r="N58" s="257">
        <v>0</v>
      </c>
      <c r="O58" s="257">
        <f>ROUND(E58*N58,2)</f>
        <v>0</v>
      </c>
      <c r="P58" s="257">
        <v>0</v>
      </c>
      <c r="Q58" s="257">
        <f>ROUND(E58*P58,2)</f>
        <v>0</v>
      </c>
      <c r="R58" s="259"/>
      <c r="S58" s="259" t="s">
        <v>424</v>
      </c>
      <c r="T58" s="260" t="s">
        <v>260</v>
      </c>
      <c r="U58" s="221">
        <v>0</v>
      </c>
      <c r="V58" s="221">
        <f>ROUND(E58*U58,2)</f>
        <v>0</v>
      </c>
      <c r="W58" s="221"/>
      <c r="X58" s="221" t="s">
        <v>301</v>
      </c>
      <c r="Y58" s="221" t="s">
        <v>262</v>
      </c>
      <c r="Z58" s="210"/>
      <c r="AA58" s="210"/>
      <c r="AB58" s="210"/>
      <c r="AC58" s="210"/>
      <c r="AD58" s="210"/>
      <c r="AE58" s="210"/>
      <c r="AF58" s="210"/>
      <c r="AG58" s="210" t="s">
        <v>302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4">
        <v>45</v>
      </c>
      <c r="B59" s="255" t="s">
        <v>604</v>
      </c>
      <c r="C59" s="262" t="s">
        <v>528</v>
      </c>
      <c r="D59" s="256" t="s">
        <v>309</v>
      </c>
      <c r="E59" s="257">
        <v>108</v>
      </c>
      <c r="F59" s="258"/>
      <c r="G59" s="259">
        <f>ROUND(E59*F59,2)</f>
        <v>0</v>
      </c>
      <c r="H59" s="258"/>
      <c r="I59" s="259">
        <f>ROUND(E59*H59,2)</f>
        <v>0</v>
      </c>
      <c r="J59" s="258"/>
      <c r="K59" s="259">
        <f>ROUND(E59*J59,2)</f>
        <v>0</v>
      </c>
      <c r="L59" s="259">
        <v>21</v>
      </c>
      <c r="M59" s="259">
        <f>G59*(1+L59/100)</f>
        <v>0</v>
      </c>
      <c r="N59" s="257">
        <v>0</v>
      </c>
      <c r="O59" s="257">
        <f>ROUND(E59*N59,2)</f>
        <v>0</v>
      </c>
      <c r="P59" s="257">
        <v>0</v>
      </c>
      <c r="Q59" s="257">
        <f>ROUND(E59*P59,2)</f>
        <v>0</v>
      </c>
      <c r="R59" s="259"/>
      <c r="S59" s="259" t="s">
        <v>424</v>
      </c>
      <c r="T59" s="260" t="s">
        <v>260</v>
      </c>
      <c r="U59" s="221">
        <v>0</v>
      </c>
      <c r="V59" s="221">
        <f>ROUND(E59*U59,2)</f>
        <v>0</v>
      </c>
      <c r="W59" s="221"/>
      <c r="X59" s="221" t="s">
        <v>301</v>
      </c>
      <c r="Y59" s="221" t="s">
        <v>262</v>
      </c>
      <c r="Z59" s="210"/>
      <c r="AA59" s="210"/>
      <c r="AB59" s="210"/>
      <c r="AC59" s="210"/>
      <c r="AD59" s="210"/>
      <c r="AE59" s="210"/>
      <c r="AF59" s="210"/>
      <c r="AG59" s="210" t="s">
        <v>302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4">
        <v>46</v>
      </c>
      <c r="B60" s="255" t="s">
        <v>605</v>
      </c>
      <c r="C60" s="262" t="s">
        <v>532</v>
      </c>
      <c r="D60" s="256" t="s">
        <v>309</v>
      </c>
      <c r="E60" s="257">
        <v>34</v>
      </c>
      <c r="F60" s="258"/>
      <c r="G60" s="259">
        <f>ROUND(E60*F60,2)</f>
        <v>0</v>
      </c>
      <c r="H60" s="258"/>
      <c r="I60" s="259">
        <f>ROUND(E60*H60,2)</f>
        <v>0</v>
      </c>
      <c r="J60" s="258"/>
      <c r="K60" s="259">
        <f>ROUND(E60*J60,2)</f>
        <v>0</v>
      </c>
      <c r="L60" s="259">
        <v>21</v>
      </c>
      <c r="M60" s="259">
        <f>G60*(1+L60/100)</f>
        <v>0</v>
      </c>
      <c r="N60" s="257">
        <v>0</v>
      </c>
      <c r="O60" s="257">
        <f>ROUND(E60*N60,2)</f>
        <v>0</v>
      </c>
      <c r="P60" s="257">
        <v>0</v>
      </c>
      <c r="Q60" s="257">
        <f>ROUND(E60*P60,2)</f>
        <v>0</v>
      </c>
      <c r="R60" s="259"/>
      <c r="S60" s="259" t="s">
        <v>424</v>
      </c>
      <c r="T60" s="260" t="s">
        <v>260</v>
      </c>
      <c r="U60" s="221">
        <v>0</v>
      </c>
      <c r="V60" s="221">
        <f>ROUND(E60*U60,2)</f>
        <v>0</v>
      </c>
      <c r="W60" s="221"/>
      <c r="X60" s="221" t="s">
        <v>301</v>
      </c>
      <c r="Y60" s="221" t="s">
        <v>262</v>
      </c>
      <c r="Z60" s="210"/>
      <c r="AA60" s="210"/>
      <c r="AB60" s="210"/>
      <c r="AC60" s="210"/>
      <c r="AD60" s="210"/>
      <c r="AE60" s="210"/>
      <c r="AF60" s="210"/>
      <c r="AG60" s="210" t="s">
        <v>302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4">
        <v>47</v>
      </c>
      <c r="B61" s="255" t="s">
        <v>606</v>
      </c>
      <c r="C61" s="262" t="s">
        <v>534</v>
      </c>
      <c r="D61" s="256" t="s">
        <v>309</v>
      </c>
      <c r="E61" s="257">
        <v>145</v>
      </c>
      <c r="F61" s="258"/>
      <c r="G61" s="259">
        <f>ROUND(E61*F61,2)</f>
        <v>0</v>
      </c>
      <c r="H61" s="258"/>
      <c r="I61" s="259">
        <f>ROUND(E61*H61,2)</f>
        <v>0</v>
      </c>
      <c r="J61" s="258"/>
      <c r="K61" s="259">
        <f>ROUND(E61*J61,2)</f>
        <v>0</v>
      </c>
      <c r="L61" s="259">
        <v>21</v>
      </c>
      <c r="M61" s="259">
        <f>G61*(1+L61/100)</f>
        <v>0</v>
      </c>
      <c r="N61" s="257">
        <v>0</v>
      </c>
      <c r="O61" s="257">
        <f>ROUND(E61*N61,2)</f>
        <v>0</v>
      </c>
      <c r="P61" s="257">
        <v>0</v>
      </c>
      <c r="Q61" s="257">
        <f>ROUND(E61*P61,2)</f>
        <v>0</v>
      </c>
      <c r="R61" s="259"/>
      <c r="S61" s="259" t="s">
        <v>424</v>
      </c>
      <c r="T61" s="260" t="s">
        <v>260</v>
      </c>
      <c r="U61" s="221">
        <v>0</v>
      </c>
      <c r="V61" s="221">
        <f>ROUND(E61*U61,2)</f>
        <v>0</v>
      </c>
      <c r="W61" s="221"/>
      <c r="X61" s="221" t="s">
        <v>301</v>
      </c>
      <c r="Y61" s="221" t="s">
        <v>262</v>
      </c>
      <c r="Z61" s="210"/>
      <c r="AA61" s="210"/>
      <c r="AB61" s="210"/>
      <c r="AC61" s="210"/>
      <c r="AD61" s="210"/>
      <c r="AE61" s="210"/>
      <c r="AF61" s="210"/>
      <c r="AG61" s="210" t="s">
        <v>302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4">
        <v>48</v>
      </c>
      <c r="B62" s="255" t="s">
        <v>606</v>
      </c>
      <c r="C62" s="262" t="s">
        <v>534</v>
      </c>
      <c r="D62" s="256" t="s">
        <v>309</v>
      </c>
      <c r="E62" s="257">
        <v>460</v>
      </c>
      <c r="F62" s="258"/>
      <c r="G62" s="259">
        <f>ROUND(E62*F62,2)</f>
        <v>0</v>
      </c>
      <c r="H62" s="258"/>
      <c r="I62" s="259">
        <f>ROUND(E62*H62,2)</f>
        <v>0</v>
      </c>
      <c r="J62" s="258"/>
      <c r="K62" s="259">
        <f>ROUND(E62*J62,2)</f>
        <v>0</v>
      </c>
      <c r="L62" s="259">
        <v>21</v>
      </c>
      <c r="M62" s="259">
        <f>G62*(1+L62/100)</f>
        <v>0</v>
      </c>
      <c r="N62" s="257">
        <v>0</v>
      </c>
      <c r="O62" s="257">
        <f>ROUND(E62*N62,2)</f>
        <v>0</v>
      </c>
      <c r="P62" s="257">
        <v>0</v>
      </c>
      <c r="Q62" s="257">
        <f>ROUND(E62*P62,2)</f>
        <v>0</v>
      </c>
      <c r="R62" s="259"/>
      <c r="S62" s="259" t="s">
        <v>424</v>
      </c>
      <c r="T62" s="260" t="s">
        <v>260</v>
      </c>
      <c r="U62" s="221">
        <v>0</v>
      </c>
      <c r="V62" s="221">
        <f>ROUND(E62*U62,2)</f>
        <v>0</v>
      </c>
      <c r="W62" s="221"/>
      <c r="X62" s="221" t="s">
        <v>301</v>
      </c>
      <c r="Y62" s="221" t="s">
        <v>262</v>
      </c>
      <c r="Z62" s="210"/>
      <c r="AA62" s="210"/>
      <c r="AB62" s="210"/>
      <c r="AC62" s="210"/>
      <c r="AD62" s="210"/>
      <c r="AE62" s="210"/>
      <c r="AF62" s="210"/>
      <c r="AG62" s="210" t="s">
        <v>302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54">
        <v>49</v>
      </c>
      <c r="B63" s="255" t="s">
        <v>607</v>
      </c>
      <c r="C63" s="262" t="s">
        <v>538</v>
      </c>
      <c r="D63" s="256" t="s">
        <v>309</v>
      </c>
      <c r="E63" s="257">
        <v>590</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424</v>
      </c>
      <c r="T63" s="260" t="s">
        <v>260</v>
      </c>
      <c r="U63" s="221">
        <v>0</v>
      </c>
      <c r="V63" s="221">
        <f>ROUND(E63*U63,2)</f>
        <v>0</v>
      </c>
      <c r="W63" s="221"/>
      <c r="X63" s="221" t="s">
        <v>301</v>
      </c>
      <c r="Y63" s="221" t="s">
        <v>262</v>
      </c>
      <c r="Z63" s="210"/>
      <c r="AA63" s="210"/>
      <c r="AB63" s="210"/>
      <c r="AC63" s="210"/>
      <c r="AD63" s="210"/>
      <c r="AE63" s="210"/>
      <c r="AF63" s="210"/>
      <c r="AG63" s="210" t="s">
        <v>302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54">
        <v>50</v>
      </c>
      <c r="B64" s="255" t="s">
        <v>607</v>
      </c>
      <c r="C64" s="262" t="s">
        <v>538</v>
      </c>
      <c r="D64" s="256" t="s">
        <v>309</v>
      </c>
      <c r="E64" s="257">
        <v>25</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424</v>
      </c>
      <c r="T64" s="260" t="s">
        <v>260</v>
      </c>
      <c r="U64" s="221">
        <v>0</v>
      </c>
      <c r="V64" s="221">
        <f>ROUND(E64*U64,2)</f>
        <v>0</v>
      </c>
      <c r="W64" s="221"/>
      <c r="X64" s="221" t="s">
        <v>301</v>
      </c>
      <c r="Y64" s="221" t="s">
        <v>262</v>
      </c>
      <c r="Z64" s="210"/>
      <c r="AA64" s="210"/>
      <c r="AB64" s="210"/>
      <c r="AC64" s="210"/>
      <c r="AD64" s="210"/>
      <c r="AE64" s="210"/>
      <c r="AF64" s="210"/>
      <c r="AG64" s="210" t="s">
        <v>302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54">
        <v>51</v>
      </c>
      <c r="B65" s="255" t="s">
        <v>608</v>
      </c>
      <c r="C65" s="262" t="s">
        <v>542</v>
      </c>
      <c r="D65" s="256" t="s">
        <v>309</v>
      </c>
      <c r="E65" s="257">
        <v>160</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424</v>
      </c>
      <c r="T65" s="260" t="s">
        <v>260</v>
      </c>
      <c r="U65" s="221">
        <v>0</v>
      </c>
      <c r="V65" s="221">
        <f>ROUND(E65*U65,2)</f>
        <v>0</v>
      </c>
      <c r="W65" s="221"/>
      <c r="X65" s="221" t="s">
        <v>301</v>
      </c>
      <c r="Y65" s="221" t="s">
        <v>262</v>
      </c>
      <c r="Z65" s="210"/>
      <c r="AA65" s="210"/>
      <c r="AB65" s="210"/>
      <c r="AC65" s="210"/>
      <c r="AD65" s="210"/>
      <c r="AE65" s="210"/>
      <c r="AF65" s="210"/>
      <c r="AG65" s="210" t="s">
        <v>302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4">
        <v>52</v>
      </c>
      <c r="B66" s="255" t="s">
        <v>608</v>
      </c>
      <c r="C66" s="262" t="s">
        <v>542</v>
      </c>
      <c r="D66" s="256" t="s">
        <v>309</v>
      </c>
      <c r="E66" s="257">
        <v>85</v>
      </c>
      <c r="F66" s="258"/>
      <c r="G66" s="259">
        <f>ROUND(E66*F66,2)</f>
        <v>0</v>
      </c>
      <c r="H66" s="258"/>
      <c r="I66" s="259">
        <f>ROUND(E66*H66,2)</f>
        <v>0</v>
      </c>
      <c r="J66" s="258"/>
      <c r="K66" s="259">
        <f>ROUND(E66*J66,2)</f>
        <v>0</v>
      </c>
      <c r="L66" s="259">
        <v>21</v>
      </c>
      <c r="M66" s="259">
        <f>G66*(1+L66/100)</f>
        <v>0</v>
      </c>
      <c r="N66" s="257">
        <v>0</v>
      </c>
      <c r="O66" s="257">
        <f>ROUND(E66*N66,2)</f>
        <v>0</v>
      </c>
      <c r="P66" s="257">
        <v>0</v>
      </c>
      <c r="Q66" s="257">
        <f>ROUND(E66*P66,2)</f>
        <v>0</v>
      </c>
      <c r="R66" s="259"/>
      <c r="S66" s="259" t="s">
        <v>424</v>
      </c>
      <c r="T66" s="260" t="s">
        <v>260</v>
      </c>
      <c r="U66" s="221">
        <v>0</v>
      </c>
      <c r="V66" s="221">
        <f>ROUND(E66*U66,2)</f>
        <v>0</v>
      </c>
      <c r="W66" s="221"/>
      <c r="X66" s="221" t="s">
        <v>301</v>
      </c>
      <c r="Y66" s="221" t="s">
        <v>262</v>
      </c>
      <c r="Z66" s="210"/>
      <c r="AA66" s="210"/>
      <c r="AB66" s="210"/>
      <c r="AC66" s="210"/>
      <c r="AD66" s="210"/>
      <c r="AE66" s="210"/>
      <c r="AF66" s="210"/>
      <c r="AG66" s="210" t="s">
        <v>302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4">
        <v>53</v>
      </c>
      <c r="B67" s="255" t="s">
        <v>609</v>
      </c>
      <c r="C67" s="262" t="s">
        <v>546</v>
      </c>
      <c r="D67" s="256" t="s">
        <v>309</v>
      </c>
      <c r="E67" s="257">
        <v>3</v>
      </c>
      <c r="F67" s="258"/>
      <c r="G67" s="259">
        <f>ROUND(E67*F67,2)</f>
        <v>0</v>
      </c>
      <c r="H67" s="258"/>
      <c r="I67" s="259">
        <f>ROUND(E67*H67,2)</f>
        <v>0</v>
      </c>
      <c r="J67" s="258"/>
      <c r="K67" s="259">
        <f>ROUND(E67*J67,2)</f>
        <v>0</v>
      </c>
      <c r="L67" s="259">
        <v>21</v>
      </c>
      <c r="M67" s="259">
        <f>G67*(1+L67/100)</f>
        <v>0</v>
      </c>
      <c r="N67" s="257">
        <v>0</v>
      </c>
      <c r="O67" s="257">
        <f>ROUND(E67*N67,2)</f>
        <v>0</v>
      </c>
      <c r="P67" s="257">
        <v>0</v>
      </c>
      <c r="Q67" s="257">
        <f>ROUND(E67*P67,2)</f>
        <v>0</v>
      </c>
      <c r="R67" s="259"/>
      <c r="S67" s="259" t="s">
        <v>424</v>
      </c>
      <c r="T67" s="260" t="s">
        <v>260</v>
      </c>
      <c r="U67" s="221">
        <v>0</v>
      </c>
      <c r="V67" s="221">
        <f>ROUND(E67*U67,2)</f>
        <v>0</v>
      </c>
      <c r="W67" s="221"/>
      <c r="X67" s="221" t="s">
        <v>301</v>
      </c>
      <c r="Y67" s="221" t="s">
        <v>262</v>
      </c>
      <c r="Z67" s="210"/>
      <c r="AA67" s="210"/>
      <c r="AB67" s="210"/>
      <c r="AC67" s="210"/>
      <c r="AD67" s="210"/>
      <c r="AE67" s="210"/>
      <c r="AF67" s="210"/>
      <c r="AG67" s="210" t="s">
        <v>302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54">
        <v>54</v>
      </c>
      <c r="B68" s="255" t="s">
        <v>610</v>
      </c>
      <c r="C68" s="262" t="s">
        <v>548</v>
      </c>
      <c r="D68" s="256" t="s">
        <v>309</v>
      </c>
      <c r="E68" s="257">
        <v>80</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424</v>
      </c>
      <c r="T68" s="260" t="s">
        <v>260</v>
      </c>
      <c r="U68" s="221">
        <v>0</v>
      </c>
      <c r="V68" s="221">
        <f>ROUND(E68*U68,2)</f>
        <v>0</v>
      </c>
      <c r="W68" s="221"/>
      <c r="X68" s="221" t="s">
        <v>301</v>
      </c>
      <c r="Y68" s="221" t="s">
        <v>262</v>
      </c>
      <c r="Z68" s="210"/>
      <c r="AA68" s="210"/>
      <c r="AB68" s="210"/>
      <c r="AC68" s="210"/>
      <c r="AD68" s="210"/>
      <c r="AE68" s="210"/>
      <c r="AF68" s="210"/>
      <c r="AG68" s="210" t="s">
        <v>302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4">
        <v>55</v>
      </c>
      <c r="B69" s="255" t="s">
        <v>611</v>
      </c>
      <c r="C69" s="262" t="s">
        <v>550</v>
      </c>
      <c r="D69" s="256" t="s">
        <v>309</v>
      </c>
      <c r="E69" s="257">
        <v>66</v>
      </c>
      <c r="F69" s="258"/>
      <c r="G69" s="259">
        <f>ROUND(E69*F69,2)</f>
        <v>0</v>
      </c>
      <c r="H69" s="258"/>
      <c r="I69" s="259">
        <f>ROUND(E69*H69,2)</f>
        <v>0</v>
      </c>
      <c r="J69" s="258"/>
      <c r="K69" s="259">
        <f>ROUND(E69*J69,2)</f>
        <v>0</v>
      </c>
      <c r="L69" s="259">
        <v>21</v>
      </c>
      <c r="M69" s="259">
        <f>G69*(1+L69/100)</f>
        <v>0</v>
      </c>
      <c r="N69" s="257">
        <v>0</v>
      </c>
      <c r="O69" s="257">
        <f>ROUND(E69*N69,2)</f>
        <v>0</v>
      </c>
      <c r="P69" s="257">
        <v>0</v>
      </c>
      <c r="Q69" s="257">
        <f>ROUND(E69*P69,2)</f>
        <v>0</v>
      </c>
      <c r="R69" s="259"/>
      <c r="S69" s="259" t="s">
        <v>424</v>
      </c>
      <c r="T69" s="260" t="s">
        <v>260</v>
      </c>
      <c r="U69" s="221">
        <v>0</v>
      </c>
      <c r="V69" s="221">
        <f>ROUND(E69*U69,2)</f>
        <v>0</v>
      </c>
      <c r="W69" s="221"/>
      <c r="X69" s="221" t="s">
        <v>301</v>
      </c>
      <c r="Y69" s="221" t="s">
        <v>262</v>
      </c>
      <c r="Z69" s="210"/>
      <c r="AA69" s="210"/>
      <c r="AB69" s="210"/>
      <c r="AC69" s="210"/>
      <c r="AD69" s="210"/>
      <c r="AE69" s="210"/>
      <c r="AF69" s="210"/>
      <c r="AG69" s="210" t="s">
        <v>302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4">
        <v>56</v>
      </c>
      <c r="B70" s="255" t="s">
        <v>612</v>
      </c>
      <c r="C70" s="262" t="s">
        <v>552</v>
      </c>
      <c r="D70" s="256" t="s">
        <v>423</v>
      </c>
      <c r="E70" s="257">
        <v>4</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424</v>
      </c>
      <c r="T70" s="260" t="s">
        <v>260</v>
      </c>
      <c r="U70" s="221">
        <v>0</v>
      </c>
      <c r="V70" s="221">
        <f>ROUND(E70*U70,2)</f>
        <v>0</v>
      </c>
      <c r="W70" s="221"/>
      <c r="X70" s="221" t="s">
        <v>301</v>
      </c>
      <c r="Y70" s="221" t="s">
        <v>262</v>
      </c>
      <c r="Z70" s="210"/>
      <c r="AA70" s="210"/>
      <c r="AB70" s="210"/>
      <c r="AC70" s="210"/>
      <c r="AD70" s="210"/>
      <c r="AE70" s="210"/>
      <c r="AF70" s="210"/>
      <c r="AG70" s="210" t="s">
        <v>302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54">
        <v>57</v>
      </c>
      <c r="B71" s="255" t="s">
        <v>613</v>
      </c>
      <c r="C71" s="262" t="s">
        <v>554</v>
      </c>
      <c r="D71" s="256" t="s">
        <v>423</v>
      </c>
      <c r="E71" s="257">
        <v>1</v>
      </c>
      <c r="F71" s="258"/>
      <c r="G71" s="259">
        <f>ROUND(E71*F71,2)</f>
        <v>0</v>
      </c>
      <c r="H71" s="258"/>
      <c r="I71" s="259">
        <f>ROUND(E71*H71,2)</f>
        <v>0</v>
      </c>
      <c r="J71" s="258"/>
      <c r="K71" s="259">
        <f>ROUND(E71*J71,2)</f>
        <v>0</v>
      </c>
      <c r="L71" s="259">
        <v>21</v>
      </c>
      <c r="M71" s="259">
        <f>G71*(1+L71/100)</f>
        <v>0</v>
      </c>
      <c r="N71" s="257">
        <v>0</v>
      </c>
      <c r="O71" s="257">
        <f>ROUND(E71*N71,2)</f>
        <v>0</v>
      </c>
      <c r="P71" s="257">
        <v>0</v>
      </c>
      <c r="Q71" s="257">
        <f>ROUND(E71*P71,2)</f>
        <v>0</v>
      </c>
      <c r="R71" s="259"/>
      <c r="S71" s="259" t="s">
        <v>424</v>
      </c>
      <c r="T71" s="260" t="s">
        <v>260</v>
      </c>
      <c r="U71" s="221">
        <v>0</v>
      </c>
      <c r="V71" s="221">
        <f>ROUND(E71*U71,2)</f>
        <v>0</v>
      </c>
      <c r="W71" s="221"/>
      <c r="X71" s="221" t="s">
        <v>301</v>
      </c>
      <c r="Y71" s="221" t="s">
        <v>262</v>
      </c>
      <c r="Z71" s="210"/>
      <c r="AA71" s="210"/>
      <c r="AB71" s="210"/>
      <c r="AC71" s="210"/>
      <c r="AD71" s="210"/>
      <c r="AE71" s="210"/>
      <c r="AF71" s="210"/>
      <c r="AG71" s="210" t="s">
        <v>302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54">
        <v>58</v>
      </c>
      <c r="B72" s="255" t="s">
        <v>614</v>
      </c>
      <c r="C72" s="262" t="s">
        <v>556</v>
      </c>
      <c r="D72" s="256" t="s">
        <v>423</v>
      </c>
      <c r="E72" s="257">
        <v>18</v>
      </c>
      <c r="F72" s="258"/>
      <c r="G72" s="259">
        <f>ROUND(E72*F72,2)</f>
        <v>0</v>
      </c>
      <c r="H72" s="258"/>
      <c r="I72" s="259">
        <f>ROUND(E72*H72,2)</f>
        <v>0</v>
      </c>
      <c r="J72" s="258"/>
      <c r="K72" s="259">
        <f>ROUND(E72*J72,2)</f>
        <v>0</v>
      </c>
      <c r="L72" s="259">
        <v>21</v>
      </c>
      <c r="M72" s="259">
        <f>G72*(1+L72/100)</f>
        <v>0</v>
      </c>
      <c r="N72" s="257">
        <v>0</v>
      </c>
      <c r="O72" s="257">
        <f>ROUND(E72*N72,2)</f>
        <v>0</v>
      </c>
      <c r="P72" s="257">
        <v>0</v>
      </c>
      <c r="Q72" s="257">
        <f>ROUND(E72*P72,2)</f>
        <v>0</v>
      </c>
      <c r="R72" s="259"/>
      <c r="S72" s="259" t="s">
        <v>424</v>
      </c>
      <c r="T72" s="260" t="s">
        <v>260</v>
      </c>
      <c r="U72" s="221">
        <v>0</v>
      </c>
      <c r="V72" s="221">
        <f>ROUND(E72*U72,2)</f>
        <v>0</v>
      </c>
      <c r="W72" s="221"/>
      <c r="X72" s="221" t="s">
        <v>301</v>
      </c>
      <c r="Y72" s="221" t="s">
        <v>262</v>
      </c>
      <c r="Z72" s="210"/>
      <c r="AA72" s="210"/>
      <c r="AB72" s="210"/>
      <c r="AC72" s="210"/>
      <c r="AD72" s="210"/>
      <c r="AE72" s="210"/>
      <c r="AF72" s="210"/>
      <c r="AG72" s="210" t="s">
        <v>302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54">
        <v>59</v>
      </c>
      <c r="B73" s="255" t="s">
        <v>615</v>
      </c>
      <c r="C73" s="262" t="s">
        <v>558</v>
      </c>
      <c r="D73" s="256" t="s">
        <v>423</v>
      </c>
      <c r="E73" s="257">
        <v>5</v>
      </c>
      <c r="F73" s="258"/>
      <c r="G73" s="259">
        <f>ROUND(E73*F73,2)</f>
        <v>0</v>
      </c>
      <c r="H73" s="258"/>
      <c r="I73" s="259">
        <f>ROUND(E73*H73,2)</f>
        <v>0</v>
      </c>
      <c r="J73" s="258"/>
      <c r="K73" s="259">
        <f>ROUND(E73*J73,2)</f>
        <v>0</v>
      </c>
      <c r="L73" s="259">
        <v>21</v>
      </c>
      <c r="M73" s="259">
        <f>G73*(1+L73/100)</f>
        <v>0</v>
      </c>
      <c r="N73" s="257">
        <v>0</v>
      </c>
      <c r="O73" s="257">
        <f>ROUND(E73*N73,2)</f>
        <v>0</v>
      </c>
      <c r="P73" s="257">
        <v>0</v>
      </c>
      <c r="Q73" s="257">
        <f>ROUND(E73*P73,2)</f>
        <v>0</v>
      </c>
      <c r="R73" s="259"/>
      <c r="S73" s="259" t="s">
        <v>424</v>
      </c>
      <c r="T73" s="260" t="s">
        <v>260</v>
      </c>
      <c r="U73" s="221">
        <v>0</v>
      </c>
      <c r="V73" s="221">
        <f>ROUND(E73*U73,2)</f>
        <v>0</v>
      </c>
      <c r="W73" s="221"/>
      <c r="X73" s="221" t="s">
        <v>301</v>
      </c>
      <c r="Y73" s="221" t="s">
        <v>262</v>
      </c>
      <c r="Z73" s="210"/>
      <c r="AA73" s="210"/>
      <c r="AB73" s="210"/>
      <c r="AC73" s="210"/>
      <c r="AD73" s="210"/>
      <c r="AE73" s="210"/>
      <c r="AF73" s="210"/>
      <c r="AG73" s="210" t="s">
        <v>302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54">
        <v>60</v>
      </c>
      <c r="B74" s="255" t="s">
        <v>616</v>
      </c>
      <c r="C74" s="262" t="s">
        <v>560</v>
      </c>
      <c r="D74" s="256" t="s">
        <v>423</v>
      </c>
      <c r="E74" s="257">
        <v>1</v>
      </c>
      <c r="F74" s="258"/>
      <c r="G74" s="259">
        <f>ROUND(E74*F74,2)</f>
        <v>0</v>
      </c>
      <c r="H74" s="258"/>
      <c r="I74" s="259">
        <f>ROUND(E74*H74,2)</f>
        <v>0</v>
      </c>
      <c r="J74" s="258"/>
      <c r="K74" s="259">
        <f>ROUND(E74*J74,2)</f>
        <v>0</v>
      </c>
      <c r="L74" s="259">
        <v>21</v>
      </c>
      <c r="M74" s="259">
        <f>G74*(1+L74/100)</f>
        <v>0</v>
      </c>
      <c r="N74" s="257">
        <v>0</v>
      </c>
      <c r="O74" s="257">
        <f>ROUND(E74*N74,2)</f>
        <v>0</v>
      </c>
      <c r="P74" s="257">
        <v>0</v>
      </c>
      <c r="Q74" s="257">
        <f>ROUND(E74*P74,2)</f>
        <v>0</v>
      </c>
      <c r="R74" s="259"/>
      <c r="S74" s="259" t="s">
        <v>424</v>
      </c>
      <c r="T74" s="260" t="s">
        <v>260</v>
      </c>
      <c r="U74" s="221">
        <v>0</v>
      </c>
      <c r="V74" s="221">
        <f>ROUND(E74*U74,2)</f>
        <v>0</v>
      </c>
      <c r="W74" s="221"/>
      <c r="X74" s="221" t="s">
        <v>301</v>
      </c>
      <c r="Y74" s="221" t="s">
        <v>262</v>
      </c>
      <c r="Z74" s="210"/>
      <c r="AA74" s="210"/>
      <c r="AB74" s="210"/>
      <c r="AC74" s="210"/>
      <c r="AD74" s="210"/>
      <c r="AE74" s="210"/>
      <c r="AF74" s="210"/>
      <c r="AG74" s="210" t="s">
        <v>302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4">
        <v>61</v>
      </c>
      <c r="B75" s="255" t="s">
        <v>617</v>
      </c>
      <c r="C75" s="262" t="s">
        <v>618</v>
      </c>
      <c r="D75" s="256" t="s">
        <v>423</v>
      </c>
      <c r="E75" s="257">
        <v>52</v>
      </c>
      <c r="F75" s="258"/>
      <c r="G75" s="259">
        <f>ROUND(E75*F75,2)</f>
        <v>0</v>
      </c>
      <c r="H75" s="258"/>
      <c r="I75" s="259">
        <f>ROUND(E75*H75,2)</f>
        <v>0</v>
      </c>
      <c r="J75" s="258"/>
      <c r="K75" s="259">
        <f>ROUND(E75*J75,2)</f>
        <v>0</v>
      </c>
      <c r="L75" s="259">
        <v>21</v>
      </c>
      <c r="M75" s="259">
        <f>G75*(1+L75/100)</f>
        <v>0</v>
      </c>
      <c r="N75" s="257">
        <v>0</v>
      </c>
      <c r="O75" s="257">
        <f>ROUND(E75*N75,2)</f>
        <v>0</v>
      </c>
      <c r="P75" s="257">
        <v>0</v>
      </c>
      <c r="Q75" s="257">
        <f>ROUND(E75*P75,2)</f>
        <v>0</v>
      </c>
      <c r="R75" s="259"/>
      <c r="S75" s="259" t="s">
        <v>424</v>
      </c>
      <c r="T75" s="260" t="s">
        <v>260</v>
      </c>
      <c r="U75" s="221">
        <v>0</v>
      </c>
      <c r="V75" s="221">
        <f>ROUND(E75*U75,2)</f>
        <v>0</v>
      </c>
      <c r="W75" s="221"/>
      <c r="X75" s="221" t="s">
        <v>301</v>
      </c>
      <c r="Y75" s="221" t="s">
        <v>262</v>
      </c>
      <c r="Z75" s="210"/>
      <c r="AA75" s="210"/>
      <c r="AB75" s="210"/>
      <c r="AC75" s="210"/>
      <c r="AD75" s="210"/>
      <c r="AE75" s="210"/>
      <c r="AF75" s="210"/>
      <c r="AG75" s="210" t="s">
        <v>302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54">
        <v>62</v>
      </c>
      <c r="B76" s="255" t="s">
        <v>619</v>
      </c>
      <c r="C76" s="262" t="s">
        <v>566</v>
      </c>
      <c r="D76" s="256" t="s">
        <v>423</v>
      </c>
      <c r="E76" s="257">
        <v>2</v>
      </c>
      <c r="F76" s="258"/>
      <c r="G76" s="259">
        <f>ROUND(E76*F76,2)</f>
        <v>0</v>
      </c>
      <c r="H76" s="258"/>
      <c r="I76" s="259">
        <f>ROUND(E76*H76,2)</f>
        <v>0</v>
      </c>
      <c r="J76" s="258"/>
      <c r="K76" s="259">
        <f>ROUND(E76*J76,2)</f>
        <v>0</v>
      </c>
      <c r="L76" s="259">
        <v>21</v>
      </c>
      <c r="M76" s="259">
        <f>G76*(1+L76/100)</f>
        <v>0</v>
      </c>
      <c r="N76" s="257">
        <v>0</v>
      </c>
      <c r="O76" s="257">
        <f>ROUND(E76*N76,2)</f>
        <v>0</v>
      </c>
      <c r="P76" s="257">
        <v>0</v>
      </c>
      <c r="Q76" s="257">
        <f>ROUND(E76*P76,2)</f>
        <v>0</v>
      </c>
      <c r="R76" s="259"/>
      <c r="S76" s="259" t="s">
        <v>424</v>
      </c>
      <c r="T76" s="260" t="s">
        <v>260</v>
      </c>
      <c r="U76" s="221">
        <v>0</v>
      </c>
      <c r="V76" s="221">
        <f>ROUND(E76*U76,2)</f>
        <v>0</v>
      </c>
      <c r="W76" s="221"/>
      <c r="X76" s="221" t="s">
        <v>301</v>
      </c>
      <c r="Y76" s="221" t="s">
        <v>262</v>
      </c>
      <c r="Z76" s="210"/>
      <c r="AA76" s="210"/>
      <c r="AB76" s="210"/>
      <c r="AC76" s="210"/>
      <c r="AD76" s="210"/>
      <c r="AE76" s="210"/>
      <c r="AF76" s="210"/>
      <c r="AG76" s="210" t="s">
        <v>302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54">
        <v>63</v>
      </c>
      <c r="B77" s="255" t="s">
        <v>620</v>
      </c>
      <c r="C77" s="262" t="s">
        <v>568</v>
      </c>
      <c r="D77" s="256" t="s">
        <v>423</v>
      </c>
      <c r="E77" s="257">
        <v>1</v>
      </c>
      <c r="F77" s="258"/>
      <c r="G77" s="259">
        <f>ROUND(E77*F77,2)</f>
        <v>0</v>
      </c>
      <c r="H77" s="258"/>
      <c r="I77" s="259">
        <f>ROUND(E77*H77,2)</f>
        <v>0</v>
      </c>
      <c r="J77" s="258"/>
      <c r="K77" s="259">
        <f>ROUND(E77*J77,2)</f>
        <v>0</v>
      </c>
      <c r="L77" s="259">
        <v>21</v>
      </c>
      <c r="M77" s="259">
        <f>G77*(1+L77/100)</f>
        <v>0</v>
      </c>
      <c r="N77" s="257">
        <v>0</v>
      </c>
      <c r="O77" s="257">
        <f>ROUND(E77*N77,2)</f>
        <v>0</v>
      </c>
      <c r="P77" s="257">
        <v>0</v>
      </c>
      <c r="Q77" s="257">
        <f>ROUND(E77*P77,2)</f>
        <v>0</v>
      </c>
      <c r="R77" s="259"/>
      <c r="S77" s="259" t="s">
        <v>424</v>
      </c>
      <c r="T77" s="260" t="s">
        <v>260</v>
      </c>
      <c r="U77" s="221">
        <v>0</v>
      </c>
      <c r="V77" s="221">
        <f>ROUND(E77*U77,2)</f>
        <v>0</v>
      </c>
      <c r="W77" s="221"/>
      <c r="X77" s="221" t="s">
        <v>301</v>
      </c>
      <c r="Y77" s="221" t="s">
        <v>262</v>
      </c>
      <c r="Z77" s="210"/>
      <c r="AA77" s="210"/>
      <c r="AB77" s="210"/>
      <c r="AC77" s="210"/>
      <c r="AD77" s="210"/>
      <c r="AE77" s="210"/>
      <c r="AF77" s="210"/>
      <c r="AG77" s="210" t="s">
        <v>302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54">
        <v>64</v>
      </c>
      <c r="B78" s="255" t="s">
        <v>621</v>
      </c>
      <c r="C78" s="262" t="s">
        <v>574</v>
      </c>
      <c r="D78" s="256" t="s">
        <v>423</v>
      </c>
      <c r="E78" s="257">
        <v>6</v>
      </c>
      <c r="F78" s="258"/>
      <c r="G78" s="259">
        <f>ROUND(E78*F78,2)</f>
        <v>0</v>
      </c>
      <c r="H78" s="258"/>
      <c r="I78" s="259">
        <f>ROUND(E78*H78,2)</f>
        <v>0</v>
      </c>
      <c r="J78" s="258"/>
      <c r="K78" s="259">
        <f>ROUND(E78*J78,2)</f>
        <v>0</v>
      </c>
      <c r="L78" s="259">
        <v>21</v>
      </c>
      <c r="M78" s="259">
        <f>G78*(1+L78/100)</f>
        <v>0</v>
      </c>
      <c r="N78" s="257">
        <v>0</v>
      </c>
      <c r="O78" s="257">
        <f>ROUND(E78*N78,2)</f>
        <v>0</v>
      </c>
      <c r="P78" s="257">
        <v>0</v>
      </c>
      <c r="Q78" s="257">
        <f>ROUND(E78*P78,2)</f>
        <v>0</v>
      </c>
      <c r="R78" s="259"/>
      <c r="S78" s="259" t="s">
        <v>424</v>
      </c>
      <c r="T78" s="260" t="s">
        <v>260</v>
      </c>
      <c r="U78" s="221">
        <v>0</v>
      </c>
      <c r="V78" s="221">
        <f>ROUND(E78*U78,2)</f>
        <v>0</v>
      </c>
      <c r="W78" s="221"/>
      <c r="X78" s="221" t="s">
        <v>301</v>
      </c>
      <c r="Y78" s="221" t="s">
        <v>262</v>
      </c>
      <c r="Z78" s="210"/>
      <c r="AA78" s="210"/>
      <c r="AB78" s="210"/>
      <c r="AC78" s="210"/>
      <c r="AD78" s="210"/>
      <c r="AE78" s="210"/>
      <c r="AF78" s="210"/>
      <c r="AG78" s="210" t="s">
        <v>302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54">
        <v>65</v>
      </c>
      <c r="B79" s="255" t="s">
        <v>622</v>
      </c>
      <c r="C79" s="262" t="s">
        <v>623</v>
      </c>
      <c r="D79" s="256" t="s">
        <v>423</v>
      </c>
      <c r="E79" s="257">
        <v>1</v>
      </c>
      <c r="F79" s="258"/>
      <c r="G79" s="259">
        <f>ROUND(E79*F79,2)</f>
        <v>0</v>
      </c>
      <c r="H79" s="258"/>
      <c r="I79" s="259">
        <f>ROUND(E79*H79,2)</f>
        <v>0</v>
      </c>
      <c r="J79" s="258"/>
      <c r="K79" s="259">
        <f>ROUND(E79*J79,2)</f>
        <v>0</v>
      </c>
      <c r="L79" s="259">
        <v>21</v>
      </c>
      <c r="M79" s="259">
        <f>G79*(1+L79/100)</f>
        <v>0</v>
      </c>
      <c r="N79" s="257">
        <v>0</v>
      </c>
      <c r="O79" s="257">
        <f>ROUND(E79*N79,2)</f>
        <v>0</v>
      </c>
      <c r="P79" s="257">
        <v>0</v>
      </c>
      <c r="Q79" s="257">
        <f>ROUND(E79*P79,2)</f>
        <v>0</v>
      </c>
      <c r="R79" s="259"/>
      <c r="S79" s="259" t="s">
        <v>424</v>
      </c>
      <c r="T79" s="260" t="s">
        <v>260</v>
      </c>
      <c r="U79" s="221">
        <v>0</v>
      </c>
      <c r="V79" s="221">
        <f>ROUND(E79*U79,2)</f>
        <v>0</v>
      </c>
      <c r="W79" s="221"/>
      <c r="X79" s="221" t="s">
        <v>301</v>
      </c>
      <c r="Y79" s="221" t="s">
        <v>262</v>
      </c>
      <c r="Z79" s="210"/>
      <c r="AA79" s="210"/>
      <c r="AB79" s="210"/>
      <c r="AC79" s="210"/>
      <c r="AD79" s="210"/>
      <c r="AE79" s="210"/>
      <c r="AF79" s="210"/>
      <c r="AG79" s="210" t="s">
        <v>302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33.75" outlineLevel="1" x14ac:dyDescent="0.2">
      <c r="A80" s="234">
        <v>66</v>
      </c>
      <c r="B80" s="235" t="s">
        <v>624</v>
      </c>
      <c r="C80" s="245" t="s">
        <v>580</v>
      </c>
      <c r="D80" s="236" t="s">
        <v>423</v>
      </c>
      <c r="E80" s="237">
        <v>43</v>
      </c>
      <c r="F80" s="238"/>
      <c r="G80" s="239">
        <f>ROUND(E80*F80,2)</f>
        <v>0</v>
      </c>
      <c r="H80" s="238"/>
      <c r="I80" s="239">
        <f>ROUND(E80*H80,2)</f>
        <v>0</v>
      </c>
      <c r="J80" s="238"/>
      <c r="K80" s="239">
        <f>ROUND(E80*J80,2)</f>
        <v>0</v>
      </c>
      <c r="L80" s="239">
        <v>21</v>
      </c>
      <c r="M80" s="239">
        <f>G80*(1+L80/100)</f>
        <v>0</v>
      </c>
      <c r="N80" s="237">
        <v>0</v>
      </c>
      <c r="O80" s="237">
        <f>ROUND(E80*N80,2)</f>
        <v>0</v>
      </c>
      <c r="P80" s="237">
        <v>0</v>
      </c>
      <c r="Q80" s="237">
        <f>ROUND(E80*P80,2)</f>
        <v>0</v>
      </c>
      <c r="R80" s="239"/>
      <c r="S80" s="239" t="s">
        <v>424</v>
      </c>
      <c r="T80" s="240" t="s">
        <v>260</v>
      </c>
      <c r="U80" s="221">
        <v>0</v>
      </c>
      <c r="V80" s="221">
        <f>ROUND(E80*U80,2)</f>
        <v>0</v>
      </c>
      <c r="W80" s="221"/>
      <c r="X80" s="221" t="s">
        <v>301</v>
      </c>
      <c r="Y80" s="221" t="s">
        <v>262</v>
      </c>
      <c r="Z80" s="210"/>
      <c r="AA80" s="210"/>
      <c r="AB80" s="210"/>
      <c r="AC80" s="210"/>
      <c r="AD80" s="210"/>
      <c r="AE80" s="210"/>
      <c r="AF80" s="210"/>
      <c r="AG80" s="210" t="s">
        <v>302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46" t="s">
        <v>581</v>
      </c>
      <c r="D81" s="242"/>
      <c r="E81" s="242"/>
      <c r="F81" s="242"/>
      <c r="G81" s="242"/>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265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33.75" outlineLevel="1" x14ac:dyDescent="0.2">
      <c r="A82" s="234">
        <v>67</v>
      </c>
      <c r="B82" s="235" t="s">
        <v>624</v>
      </c>
      <c r="C82" s="245" t="s">
        <v>580</v>
      </c>
      <c r="D82" s="236" t="s">
        <v>423</v>
      </c>
      <c r="E82" s="237">
        <v>10</v>
      </c>
      <c r="F82" s="238"/>
      <c r="G82" s="239">
        <f>ROUND(E82*F82,2)</f>
        <v>0</v>
      </c>
      <c r="H82" s="238"/>
      <c r="I82" s="239">
        <f>ROUND(E82*H82,2)</f>
        <v>0</v>
      </c>
      <c r="J82" s="238"/>
      <c r="K82" s="239">
        <f>ROUND(E82*J82,2)</f>
        <v>0</v>
      </c>
      <c r="L82" s="239">
        <v>21</v>
      </c>
      <c r="M82" s="239">
        <f>G82*(1+L82/100)</f>
        <v>0</v>
      </c>
      <c r="N82" s="237">
        <v>0</v>
      </c>
      <c r="O82" s="237">
        <f>ROUND(E82*N82,2)</f>
        <v>0</v>
      </c>
      <c r="P82" s="237">
        <v>0</v>
      </c>
      <c r="Q82" s="237">
        <f>ROUND(E82*P82,2)</f>
        <v>0</v>
      </c>
      <c r="R82" s="239"/>
      <c r="S82" s="239" t="s">
        <v>424</v>
      </c>
      <c r="T82" s="240" t="s">
        <v>260</v>
      </c>
      <c r="U82" s="221">
        <v>0</v>
      </c>
      <c r="V82" s="221">
        <f>ROUND(E82*U82,2)</f>
        <v>0</v>
      </c>
      <c r="W82" s="221"/>
      <c r="X82" s="221" t="s">
        <v>301</v>
      </c>
      <c r="Y82" s="221" t="s">
        <v>262</v>
      </c>
      <c r="Z82" s="210"/>
      <c r="AA82" s="210"/>
      <c r="AB82" s="210"/>
      <c r="AC82" s="210"/>
      <c r="AD82" s="210"/>
      <c r="AE82" s="210"/>
      <c r="AF82" s="210"/>
      <c r="AG82" s="210" t="s">
        <v>302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46" t="s">
        <v>584</v>
      </c>
      <c r="D83" s="242"/>
      <c r="E83" s="242"/>
      <c r="F83" s="242"/>
      <c r="G83" s="242"/>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265</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33.75" outlineLevel="1" x14ac:dyDescent="0.2">
      <c r="A84" s="234">
        <v>68</v>
      </c>
      <c r="B84" s="235" t="s">
        <v>625</v>
      </c>
      <c r="C84" s="245" t="s">
        <v>586</v>
      </c>
      <c r="D84" s="236" t="s">
        <v>423</v>
      </c>
      <c r="E84" s="237">
        <v>30</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c r="S84" s="239" t="s">
        <v>424</v>
      </c>
      <c r="T84" s="240" t="s">
        <v>260</v>
      </c>
      <c r="U84" s="221">
        <v>0</v>
      </c>
      <c r="V84" s="221">
        <f>ROUND(E84*U84,2)</f>
        <v>0</v>
      </c>
      <c r="W84" s="221"/>
      <c r="X84" s="221" t="s">
        <v>301</v>
      </c>
      <c r="Y84" s="221" t="s">
        <v>262</v>
      </c>
      <c r="Z84" s="210"/>
      <c r="AA84" s="210"/>
      <c r="AB84" s="210"/>
      <c r="AC84" s="210"/>
      <c r="AD84" s="210"/>
      <c r="AE84" s="210"/>
      <c r="AF84" s="210"/>
      <c r="AG84" s="210" t="s">
        <v>302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46" t="s">
        <v>587</v>
      </c>
      <c r="D85" s="242"/>
      <c r="E85" s="242"/>
      <c r="F85" s="242"/>
      <c r="G85" s="242"/>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265</v>
      </c>
      <c r="AH85" s="210"/>
      <c r="AI85" s="210"/>
      <c r="AJ85" s="210"/>
      <c r="AK85" s="210"/>
      <c r="AL85" s="210"/>
      <c r="AM85" s="210"/>
      <c r="AN85" s="210"/>
      <c r="AO85" s="210"/>
      <c r="AP85" s="210"/>
      <c r="AQ85" s="210"/>
      <c r="AR85" s="210"/>
      <c r="AS85" s="210"/>
      <c r="AT85" s="210"/>
      <c r="AU85" s="210"/>
      <c r="AV85" s="210"/>
      <c r="AW85" s="210"/>
      <c r="AX85" s="210"/>
      <c r="AY85" s="210"/>
      <c r="AZ85" s="210"/>
      <c r="BA85" s="241" t="str">
        <f>C85</f>
        <v>osvětlení kancelářských prostor, školících místností.  26W, 3600lm,  4000K.  Rozměry: 1435 x 81,5 x 60mm</v>
      </c>
      <c r="BB85" s="210"/>
      <c r="BC85" s="210"/>
      <c r="BD85" s="210"/>
      <c r="BE85" s="210"/>
      <c r="BF85" s="210"/>
      <c r="BG85" s="210"/>
      <c r="BH85" s="210"/>
    </row>
    <row r="86" spans="1:60" ht="33.75" outlineLevel="1" x14ac:dyDescent="0.2">
      <c r="A86" s="234">
        <v>69</v>
      </c>
      <c r="B86" s="235" t="s">
        <v>626</v>
      </c>
      <c r="C86" s="245" t="s">
        <v>589</v>
      </c>
      <c r="D86" s="236" t="s">
        <v>423</v>
      </c>
      <c r="E86" s="237">
        <v>6</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c r="S86" s="239" t="s">
        <v>424</v>
      </c>
      <c r="T86" s="240" t="s">
        <v>260</v>
      </c>
      <c r="U86" s="221">
        <v>0</v>
      </c>
      <c r="V86" s="221">
        <f>ROUND(E86*U86,2)</f>
        <v>0</v>
      </c>
      <c r="W86" s="221"/>
      <c r="X86" s="221" t="s">
        <v>301</v>
      </c>
      <c r="Y86" s="221" t="s">
        <v>262</v>
      </c>
      <c r="Z86" s="210"/>
      <c r="AA86" s="210"/>
      <c r="AB86" s="210"/>
      <c r="AC86" s="210"/>
      <c r="AD86" s="210"/>
      <c r="AE86" s="210"/>
      <c r="AF86" s="210"/>
      <c r="AG86" s="210" t="s">
        <v>302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46" t="s">
        <v>590</v>
      </c>
      <c r="D87" s="242"/>
      <c r="E87" s="242"/>
      <c r="F87" s="242"/>
      <c r="G87" s="242"/>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265</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33.75" outlineLevel="1" x14ac:dyDescent="0.2">
      <c r="A88" s="234">
        <v>70</v>
      </c>
      <c r="B88" s="235" t="s">
        <v>627</v>
      </c>
      <c r="C88" s="245" t="s">
        <v>592</v>
      </c>
      <c r="D88" s="236" t="s">
        <v>423</v>
      </c>
      <c r="E88" s="237">
        <v>1</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c r="S88" s="239" t="s">
        <v>424</v>
      </c>
      <c r="T88" s="240" t="s">
        <v>260</v>
      </c>
      <c r="U88" s="221">
        <v>0</v>
      </c>
      <c r="V88" s="221">
        <f>ROUND(E88*U88,2)</f>
        <v>0</v>
      </c>
      <c r="W88" s="221"/>
      <c r="X88" s="221" t="s">
        <v>301</v>
      </c>
      <c r="Y88" s="221" t="s">
        <v>262</v>
      </c>
      <c r="Z88" s="210"/>
      <c r="AA88" s="210"/>
      <c r="AB88" s="210"/>
      <c r="AC88" s="210"/>
      <c r="AD88" s="210"/>
      <c r="AE88" s="210"/>
      <c r="AF88" s="210"/>
      <c r="AG88" s="210" t="s">
        <v>302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46" t="s">
        <v>593</v>
      </c>
      <c r="D89" s="242"/>
      <c r="E89" s="242"/>
      <c r="F89" s="242"/>
      <c r="G89" s="242"/>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265</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54">
        <v>71</v>
      </c>
      <c r="B90" s="255" t="s">
        <v>628</v>
      </c>
      <c r="C90" s="262" t="s">
        <v>595</v>
      </c>
      <c r="D90" s="256" t="s">
        <v>298</v>
      </c>
      <c r="E90" s="257">
        <v>1</v>
      </c>
      <c r="F90" s="258"/>
      <c r="G90" s="259">
        <f>ROUND(E90*F90,2)</f>
        <v>0</v>
      </c>
      <c r="H90" s="258"/>
      <c r="I90" s="259">
        <f>ROUND(E90*H90,2)</f>
        <v>0</v>
      </c>
      <c r="J90" s="258"/>
      <c r="K90" s="259">
        <f>ROUND(E90*J90,2)</f>
        <v>0</v>
      </c>
      <c r="L90" s="259">
        <v>21</v>
      </c>
      <c r="M90" s="259">
        <f>G90*(1+L90/100)</f>
        <v>0</v>
      </c>
      <c r="N90" s="257">
        <v>0</v>
      </c>
      <c r="O90" s="257">
        <f>ROUND(E90*N90,2)</f>
        <v>0</v>
      </c>
      <c r="P90" s="257">
        <v>0</v>
      </c>
      <c r="Q90" s="257">
        <f>ROUND(E90*P90,2)</f>
        <v>0</v>
      </c>
      <c r="R90" s="259"/>
      <c r="S90" s="259" t="s">
        <v>424</v>
      </c>
      <c r="T90" s="260" t="s">
        <v>260</v>
      </c>
      <c r="U90" s="221">
        <v>0</v>
      </c>
      <c r="V90" s="221">
        <f>ROUND(E90*U90,2)</f>
        <v>0</v>
      </c>
      <c r="W90" s="221"/>
      <c r="X90" s="221" t="s">
        <v>301</v>
      </c>
      <c r="Y90" s="221" t="s">
        <v>262</v>
      </c>
      <c r="Z90" s="210"/>
      <c r="AA90" s="210"/>
      <c r="AB90" s="210"/>
      <c r="AC90" s="210"/>
      <c r="AD90" s="210"/>
      <c r="AE90" s="210"/>
      <c r="AF90" s="210"/>
      <c r="AG90" s="210" t="s">
        <v>302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54">
        <v>72</v>
      </c>
      <c r="B91" s="255" t="s">
        <v>629</v>
      </c>
      <c r="C91" s="262" t="s">
        <v>630</v>
      </c>
      <c r="D91" s="256" t="s">
        <v>423</v>
      </c>
      <c r="E91" s="257">
        <v>2</v>
      </c>
      <c r="F91" s="258"/>
      <c r="G91" s="259">
        <f>ROUND(E91*F91,2)</f>
        <v>0</v>
      </c>
      <c r="H91" s="258"/>
      <c r="I91" s="259">
        <f>ROUND(E91*H91,2)</f>
        <v>0</v>
      </c>
      <c r="J91" s="258"/>
      <c r="K91" s="259">
        <f>ROUND(E91*J91,2)</f>
        <v>0</v>
      </c>
      <c r="L91" s="259">
        <v>21</v>
      </c>
      <c r="M91" s="259">
        <f>G91*(1+L91/100)</f>
        <v>0</v>
      </c>
      <c r="N91" s="257">
        <v>0</v>
      </c>
      <c r="O91" s="257">
        <f>ROUND(E91*N91,2)</f>
        <v>0</v>
      </c>
      <c r="P91" s="257">
        <v>0</v>
      </c>
      <c r="Q91" s="257">
        <f>ROUND(E91*P91,2)</f>
        <v>0</v>
      </c>
      <c r="R91" s="259"/>
      <c r="S91" s="259" t="s">
        <v>424</v>
      </c>
      <c r="T91" s="260" t="s">
        <v>260</v>
      </c>
      <c r="U91" s="221">
        <v>0</v>
      </c>
      <c r="V91" s="221">
        <f>ROUND(E91*U91,2)</f>
        <v>0</v>
      </c>
      <c r="W91" s="221"/>
      <c r="X91" s="221" t="s">
        <v>301</v>
      </c>
      <c r="Y91" s="221" t="s">
        <v>262</v>
      </c>
      <c r="Z91" s="210"/>
      <c r="AA91" s="210"/>
      <c r="AB91" s="210"/>
      <c r="AC91" s="210"/>
      <c r="AD91" s="210"/>
      <c r="AE91" s="210"/>
      <c r="AF91" s="210"/>
      <c r="AG91" s="210" t="s">
        <v>302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x14ac:dyDescent="0.2">
      <c r="A92" s="224" t="s">
        <v>254</v>
      </c>
      <c r="B92" s="225" t="s">
        <v>206</v>
      </c>
      <c r="C92" s="244" t="s">
        <v>207</v>
      </c>
      <c r="D92" s="226"/>
      <c r="E92" s="227"/>
      <c r="F92" s="228"/>
      <c r="G92" s="228">
        <f>SUMIF(AG93:AG111,"&lt;&gt;NOR",G93:G111)</f>
        <v>0</v>
      </c>
      <c r="H92" s="228"/>
      <c r="I92" s="228">
        <f>SUM(I93:I111)</f>
        <v>0</v>
      </c>
      <c r="J92" s="228"/>
      <c r="K92" s="228">
        <f>SUM(K93:K111)</f>
        <v>0</v>
      </c>
      <c r="L92" s="228"/>
      <c r="M92" s="228">
        <f>SUM(M93:M111)</f>
        <v>0</v>
      </c>
      <c r="N92" s="227"/>
      <c r="O92" s="227">
        <f>SUM(O93:O111)</f>
        <v>0</v>
      </c>
      <c r="P92" s="227"/>
      <c r="Q92" s="227">
        <f>SUM(Q93:Q111)</f>
        <v>0</v>
      </c>
      <c r="R92" s="228"/>
      <c r="S92" s="228"/>
      <c r="T92" s="229"/>
      <c r="U92" s="223"/>
      <c r="V92" s="223">
        <f>SUM(V93:V111)</f>
        <v>0</v>
      </c>
      <c r="W92" s="223"/>
      <c r="X92" s="223"/>
      <c r="Y92" s="223"/>
      <c r="AG92" t="s">
        <v>255</v>
      </c>
    </row>
    <row r="93" spans="1:60" outlineLevel="1" x14ac:dyDescent="0.2">
      <c r="A93" s="254">
        <v>73</v>
      </c>
      <c r="B93" s="255" t="s">
        <v>631</v>
      </c>
      <c r="C93" s="262" t="s">
        <v>632</v>
      </c>
      <c r="D93" s="256"/>
      <c r="E93" s="257">
        <v>0</v>
      </c>
      <c r="F93" s="258"/>
      <c r="G93" s="259">
        <f>ROUND(E93*F93,2)</f>
        <v>0</v>
      </c>
      <c r="H93" s="258"/>
      <c r="I93" s="259">
        <f>ROUND(E93*H93,2)</f>
        <v>0</v>
      </c>
      <c r="J93" s="258"/>
      <c r="K93" s="259">
        <f>ROUND(E93*J93,2)</f>
        <v>0</v>
      </c>
      <c r="L93" s="259">
        <v>21</v>
      </c>
      <c r="M93" s="259">
        <f>G93*(1+L93/100)</f>
        <v>0</v>
      </c>
      <c r="N93" s="257">
        <v>0</v>
      </c>
      <c r="O93" s="257">
        <f>ROUND(E93*N93,2)</f>
        <v>0</v>
      </c>
      <c r="P93" s="257">
        <v>0</v>
      </c>
      <c r="Q93" s="257">
        <f>ROUND(E93*P93,2)</f>
        <v>0</v>
      </c>
      <c r="R93" s="259"/>
      <c r="S93" s="259" t="s">
        <v>424</v>
      </c>
      <c r="T93" s="260" t="s">
        <v>260</v>
      </c>
      <c r="U93" s="221">
        <v>0</v>
      </c>
      <c r="V93" s="221">
        <f>ROUND(E93*U93,2)</f>
        <v>0</v>
      </c>
      <c r="W93" s="221"/>
      <c r="X93" s="221" t="s">
        <v>372</v>
      </c>
      <c r="Y93" s="221" t="s">
        <v>262</v>
      </c>
      <c r="Z93" s="210"/>
      <c r="AA93" s="210"/>
      <c r="AB93" s="210"/>
      <c r="AC93" s="210"/>
      <c r="AD93" s="210"/>
      <c r="AE93" s="210"/>
      <c r="AF93" s="210"/>
      <c r="AG93" s="210" t="s">
        <v>373</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33.75" outlineLevel="1" x14ac:dyDescent="0.2">
      <c r="A94" s="254">
        <v>74</v>
      </c>
      <c r="B94" s="255" t="s">
        <v>633</v>
      </c>
      <c r="C94" s="262" t="s">
        <v>634</v>
      </c>
      <c r="D94" s="256" t="s">
        <v>423</v>
      </c>
      <c r="E94" s="257">
        <v>1</v>
      </c>
      <c r="F94" s="258"/>
      <c r="G94" s="259">
        <f>ROUND(E94*F94,2)</f>
        <v>0</v>
      </c>
      <c r="H94" s="258"/>
      <c r="I94" s="259">
        <f>ROUND(E94*H94,2)</f>
        <v>0</v>
      </c>
      <c r="J94" s="258"/>
      <c r="K94" s="259">
        <f>ROUND(E94*J94,2)</f>
        <v>0</v>
      </c>
      <c r="L94" s="259">
        <v>21</v>
      </c>
      <c r="M94" s="259">
        <f>G94*(1+L94/100)</f>
        <v>0</v>
      </c>
      <c r="N94" s="257">
        <v>0</v>
      </c>
      <c r="O94" s="257">
        <f>ROUND(E94*N94,2)</f>
        <v>0</v>
      </c>
      <c r="P94" s="257">
        <v>0</v>
      </c>
      <c r="Q94" s="257">
        <f>ROUND(E94*P94,2)</f>
        <v>0</v>
      </c>
      <c r="R94" s="259"/>
      <c r="S94" s="259" t="s">
        <v>424</v>
      </c>
      <c r="T94" s="260" t="s">
        <v>260</v>
      </c>
      <c r="U94" s="221">
        <v>0</v>
      </c>
      <c r="V94" s="221">
        <f>ROUND(E94*U94,2)</f>
        <v>0</v>
      </c>
      <c r="W94" s="221"/>
      <c r="X94" s="221" t="s">
        <v>372</v>
      </c>
      <c r="Y94" s="221" t="s">
        <v>262</v>
      </c>
      <c r="Z94" s="210"/>
      <c r="AA94" s="210"/>
      <c r="AB94" s="210"/>
      <c r="AC94" s="210"/>
      <c r="AD94" s="210"/>
      <c r="AE94" s="210"/>
      <c r="AF94" s="210"/>
      <c r="AG94" s="210" t="s">
        <v>373</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54">
        <v>75</v>
      </c>
      <c r="B95" s="255" t="s">
        <v>635</v>
      </c>
      <c r="C95" s="262" t="s">
        <v>636</v>
      </c>
      <c r="D95" s="256" t="s">
        <v>423</v>
      </c>
      <c r="E95" s="257">
        <v>1</v>
      </c>
      <c r="F95" s="258"/>
      <c r="G95" s="259">
        <f>ROUND(E95*F95,2)</f>
        <v>0</v>
      </c>
      <c r="H95" s="258"/>
      <c r="I95" s="259">
        <f>ROUND(E95*H95,2)</f>
        <v>0</v>
      </c>
      <c r="J95" s="258"/>
      <c r="K95" s="259">
        <f>ROUND(E95*J95,2)</f>
        <v>0</v>
      </c>
      <c r="L95" s="259">
        <v>21</v>
      </c>
      <c r="M95" s="259">
        <f>G95*(1+L95/100)</f>
        <v>0</v>
      </c>
      <c r="N95" s="257">
        <v>0</v>
      </c>
      <c r="O95" s="257">
        <f>ROUND(E95*N95,2)</f>
        <v>0</v>
      </c>
      <c r="P95" s="257">
        <v>0</v>
      </c>
      <c r="Q95" s="257">
        <f>ROUND(E95*P95,2)</f>
        <v>0</v>
      </c>
      <c r="R95" s="259"/>
      <c r="S95" s="259" t="s">
        <v>424</v>
      </c>
      <c r="T95" s="260" t="s">
        <v>260</v>
      </c>
      <c r="U95" s="221">
        <v>0</v>
      </c>
      <c r="V95" s="221">
        <f>ROUND(E95*U95,2)</f>
        <v>0</v>
      </c>
      <c r="W95" s="221"/>
      <c r="X95" s="221" t="s">
        <v>372</v>
      </c>
      <c r="Y95" s="221" t="s">
        <v>262</v>
      </c>
      <c r="Z95" s="210"/>
      <c r="AA95" s="210"/>
      <c r="AB95" s="210"/>
      <c r="AC95" s="210"/>
      <c r="AD95" s="210"/>
      <c r="AE95" s="210"/>
      <c r="AF95" s="210"/>
      <c r="AG95" s="210" t="s">
        <v>373</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54">
        <v>76</v>
      </c>
      <c r="B96" s="255" t="s">
        <v>637</v>
      </c>
      <c r="C96" s="262" t="s">
        <v>638</v>
      </c>
      <c r="D96" s="256" t="s">
        <v>423</v>
      </c>
      <c r="E96" s="257">
        <v>1</v>
      </c>
      <c r="F96" s="258"/>
      <c r="G96" s="259">
        <f>ROUND(E96*F96,2)</f>
        <v>0</v>
      </c>
      <c r="H96" s="258"/>
      <c r="I96" s="259">
        <f>ROUND(E96*H96,2)</f>
        <v>0</v>
      </c>
      <c r="J96" s="258"/>
      <c r="K96" s="259">
        <f>ROUND(E96*J96,2)</f>
        <v>0</v>
      </c>
      <c r="L96" s="259">
        <v>21</v>
      </c>
      <c r="M96" s="259">
        <f>G96*(1+L96/100)</f>
        <v>0</v>
      </c>
      <c r="N96" s="257">
        <v>0</v>
      </c>
      <c r="O96" s="257">
        <f>ROUND(E96*N96,2)</f>
        <v>0</v>
      </c>
      <c r="P96" s="257">
        <v>0</v>
      </c>
      <c r="Q96" s="257">
        <f>ROUND(E96*P96,2)</f>
        <v>0</v>
      </c>
      <c r="R96" s="259"/>
      <c r="S96" s="259" t="s">
        <v>424</v>
      </c>
      <c r="T96" s="260" t="s">
        <v>260</v>
      </c>
      <c r="U96" s="221">
        <v>0</v>
      </c>
      <c r="V96" s="221">
        <f>ROUND(E96*U96,2)</f>
        <v>0</v>
      </c>
      <c r="W96" s="221"/>
      <c r="X96" s="221" t="s">
        <v>372</v>
      </c>
      <c r="Y96" s="221" t="s">
        <v>262</v>
      </c>
      <c r="Z96" s="210"/>
      <c r="AA96" s="210"/>
      <c r="AB96" s="210"/>
      <c r="AC96" s="210"/>
      <c r="AD96" s="210"/>
      <c r="AE96" s="210"/>
      <c r="AF96" s="210"/>
      <c r="AG96" s="210" t="s">
        <v>373</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54">
        <v>77</v>
      </c>
      <c r="B97" s="255" t="s">
        <v>639</v>
      </c>
      <c r="C97" s="262" t="s">
        <v>640</v>
      </c>
      <c r="D97" s="256" t="s">
        <v>423</v>
      </c>
      <c r="E97" s="257">
        <v>1</v>
      </c>
      <c r="F97" s="258"/>
      <c r="G97" s="259">
        <f>ROUND(E97*F97,2)</f>
        <v>0</v>
      </c>
      <c r="H97" s="258"/>
      <c r="I97" s="259">
        <f>ROUND(E97*H97,2)</f>
        <v>0</v>
      </c>
      <c r="J97" s="258"/>
      <c r="K97" s="259">
        <f>ROUND(E97*J97,2)</f>
        <v>0</v>
      </c>
      <c r="L97" s="259">
        <v>21</v>
      </c>
      <c r="M97" s="259">
        <f>G97*(1+L97/100)</f>
        <v>0</v>
      </c>
      <c r="N97" s="257">
        <v>0</v>
      </c>
      <c r="O97" s="257">
        <f>ROUND(E97*N97,2)</f>
        <v>0</v>
      </c>
      <c r="P97" s="257">
        <v>0</v>
      </c>
      <c r="Q97" s="257">
        <f>ROUND(E97*P97,2)</f>
        <v>0</v>
      </c>
      <c r="R97" s="259"/>
      <c r="S97" s="259" t="s">
        <v>424</v>
      </c>
      <c r="T97" s="260" t="s">
        <v>260</v>
      </c>
      <c r="U97" s="221">
        <v>0</v>
      </c>
      <c r="V97" s="221">
        <f>ROUND(E97*U97,2)</f>
        <v>0</v>
      </c>
      <c r="W97" s="221"/>
      <c r="X97" s="221" t="s">
        <v>372</v>
      </c>
      <c r="Y97" s="221" t="s">
        <v>262</v>
      </c>
      <c r="Z97" s="210"/>
      <c r="AA97" s="210"/>
      <c r="AB97" s="210"/>
      <c r="AC97" s="210"/>
      <c r="AD97" s="210"/>
      <c r="AE97" s="210"/>
      <c r="AF97" s="210"/>
      <c r="AG97" s="210" t="s">
        <v>373</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54">
        <v>78</v>
      </c>
      <c r="B98" s="255" t="s">
        <v>641</v>
      </c>
      <c r="C98" s="262" t="s">
        <v>642</v>
      </c>
      <c r="D98" s="256" t="s">
        <v>423</v>
      </c>
      <c r="E98" s="257">
        <v>4</v>
      </c>
      <c r="F98" s="258"/>
      <c r="G98" s="259">
        <f>ROUND(E98*F98,2)</f>
        <v>0</v>
      </c>
      <c r="H98" s="258"/>
      <c r="I98" s="259">
        <f>ROUND(E98*H98,2)</f>
        <v>0</v>
      </c>
      <c r="J98" s="258"/>
      <c r="K98" s="259">
        <f>ROUND(E98*J98,2)</f>
        <v>0</v>
      </c>
      <c r="L98" s="259">
        <v>21</v>
      </c>
      <c r="M98" s="259">
        <f>G98*(1+L98/100)</f>
        <v>0</v>
      </c>
      <c r="N98" s="257">
        <v>0</v>
      </c>
      <c r="O98" s="257">
        <f>ROUND(E98*N98,2)</f>
        <v>0</v>
      </c>
      <c r="P98" s="257">
        <v>0</v>
      </c>
      <c r="Q98" s="257">
        <f>ROUND(E98*P98,2)</f>
        <v>0</v>
      </c>
      <c r="R98" s="259"/>
      <c r="S98" s="259" t="s">
        <v>424</v>
      </c>
      <c r="T98" s="260" t="s">
        <v>260</v>
      </c>
      <c r="U98" s="221">
        <v>0</v>
      </c>
      <c r="V98" s="221">
        <f>ROUND(E98*U98,2)</f>
        <v>0</v>
      </c>
      <c r="W98" s="221"/>
      <c r="X98" s="221" t="s">
        <v>372</v>
      </c>
      <c r="Y98" s="221" t="s">
        <v>262</v>
      </c>
      <c r="Z98" s="210"/>
      <c r="AA98" s="210"/>
      <c r="AB98" s="210"/>
      <c r="AC98" s="210"/>
      <c r="AD98" s="210"/>
      <c r="AE98" s="210"/>
      <c r="AF98" s="210"/>
      <c r="AG98" s="210" t="s">
        <v>373</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54">
        <v>79</v>
      </c>
      <c r="B99" s="255" t="s">
        <v>643</v>
      </c>
      <c r="C99" s="262" t="s">
        <v>644</v>
      </c>
      <c r="D99" s="256" t="s">
        <v>423</v>
      </c>
      <c r="E99" s="257">
        <v>7</v>
      </c>
      <c r="F99" s="258"/>
      <c r="G99" s="259">
        <f>ROUND(E99*F99,2)</f>
        <v>0</v>
      </c>
      <c r="H99" s="258"/>
      <c r="I99" s="259">
        <f>ROUND(E99*H99,2)</f>
        <v>0</v>
      </c>
      <c r="J99" s="258"/>
      <c r="K99" s="259">
        <f>ROUND(E99*J99,2)</f>
        <v>0</v>
      </c>
      <c r="L99" s="259">
        <v>21</v>
      </c>
      <c r="M99" s="259">
        <f>G99*(1+L99/100)</f>
        <v>0</v>
      </c>
      <c r="N99" s="257">
        <v>0</v>
      </c>
      <c r="O99" s="257">
        <f>ROUND(E99*N99,2)</f>
        <v>0</v>
      </c>
      <c r="P99" s="257">
        <v>0</v>
      </c>
      <c r="Q99" s="257">
        <f>ROUND(E99*P99,2)</f>
        <v>0</v>
      </c>
      <c r="R99" s="259"/>
      <c r="S99" s="259" t="s">
        <v>424</v>
      </c>
      <c r="T99" s="260" t="s">
        <v>260</v>
      </c>
      <c r="U99" s="221">
        <v>0</v>
      </c>
      <c r="V99" s="221">
        <f>ROUND(E99*U99,2)</f>
        <v>0</v>
      </c>
      <c r="W99" s="221"/>
      <c r="X99" s="221" t="s">
        <v>372</v>
      </c>
      <c r="Y99" s="221" t="s">
        <v>262</v>
      </c>
      <c r="Z99" s="210"/>
      <c r="AA99" s="210"/>
      <c r="AB99" s="210"/>
      <c r="AC99" s="210"/>
      <c r="AD99" s="210"/>
      <c r="AE99" s="210"/>
      <c r="AF99" s="210"/>
      <c r="AG99" s="210" t="s">
        <v>373</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54">
        <v>80</v>
      </c>
      <c r="B100" s="255" t="s">
        <v>645</v>
      </c>
      <c r="C100" s="262" t="s">
        <v>646</v>
      </c>
      <c r="D100" s="256" t="s">
        <v>423</v>
      </c>
      <c r="E100" s="257">
        <v>2</v>
      </c>
      <c r="F100" s="258"/>
      <c r="G100" s="259">
        <f>ROUND(E100*F100,2)</f>
        <v>0</v>
      </c>
      <c r="H100" s="258"/>
      <c r="I100" s="259">
        <f>ROUND(E100*H100,2)</f>
        <v>0</v>
      </c>
      <c r="J100" s="258"/>
      <c r="K100" s="259">
        <f>ROUND(E100*J100,2)</f>
        <v>0</v>
      </c>
      <c r="L100" s="259">
        <v>21</v>
      </c>
      <c r="M100" s="259">
        <f>G100*(1+L100/100)</f>
        <v>0</v>
      </c>
      <c r="N100" s="257">
        <v>0</v>
      </c>
      <c r="O100" s="257">
        <f>ROUND(E100*N100,2)</f>
        <v>0</v>
      </c>
      <c r="P100" s="257">
        <v>0</v>
      </c>
      <c r="Q100" s="257">
        <f>ROUND(E100*P100,2)</f>
        <v>0</v>
      </c>
      <c r="R100" s="259"/>
      <c r="S100" s="259" t="s">
        <v>424</v>
      </c>
      <c r="T100" s="260" t="s">
        <v>260</v>
      </c>
      <c r="U100" s="221">
        <v>0</v>
      </c>
      <c r="V100" s="221">
        <f>ROUND(E100*U100,2)</f>
        <v>0</v>
      </c>
      <c r="W100" s="221"/>
      <c r="X100" s="221" t="s">
        <v>372</v>
      </c>
      <c r="Y100" s="221" t="s">
        <v>262</v>
      </c>
      <c r="Z100" s="210"/>
      <c r="AA100" s="210"/>
      <c r="AB100" s="210"/>
      <c r="AC100" s="210"/>
      <c r="AD100" s="210"/>
      <c r="AE100" s="210"/>
      <c r="AF100" s="210"/>
      <c r="AG100" s="210" t="s">
        <v>373</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54">
        <v>81</v>
      </c>
      <c r="B101" s="255" t="s">
        <v>647</v>
      </c>
      <c r="C101" s="262" t="s">
        <v>648</v>
      </c>
      <c r="D101" s="256" t="s">
        <v>423</v>
      </c>
      <c r="E101" s="257">
        <v>1</v>
      </c>
      <c r="F101" s="258"/>
      <c r="G101" s="259">
        <f>ROUND(E101*F101,2)</f>
        <v>0</v>
      </c>
      <c r="H101" s="258"/>
      <c r="I101" s="259">
        <f>ROUND(E101*H101,2)</f>
        <v>0</v>
      </c>
      <c r="J101" s="258"/>
      <c r="K101" s="259">
        <f>ROUND(E101*J101,2)</f>
        <v>0</v>
      </c>
      <c r="L101" s="259">
        <v>21</v>
      </c>
      <c r="M101" s="259">
        <f>G101*(1+L101/100)</f>
        <v>0</v>
      </c>
      <c r="N101" s="257">
        <v>0</v>
      </c>
      <c r="O101" s="257">
        <f>ROUND(E101*N101,2)</f>
        <v>0</v>
      </c>
      <c r="P101" s="257">
        <v>0</v>
      </c>
      <c r="Q101" s="257">
        <f>ROUND(E101*P101,2)</f>
        <v>0</v>
      </c>
      <c r="R101" s="259"/>
      <c r="S101" s="259" t="s">
        <v>424</v>
      </c>
      <c r="T101" s="260" t="s">
        <v>260</v>
      </c>
      <c r="U101" s="221">
        <v>0</v>
      </c>
      <c r="V101" s="221">
        <f>ROUND(E101*U101,2)</f>
        <v>0</v>
      </c>
      <c r="W101" s="221"/>
      <c r="X101" s="221" t="s">
        <v>372</v>
      </c>
      <c r="Y101" s="221" t="s">
        <v>262</v>
      </c>
      <c r="Z101" s="210"/>
      <c r="AA101" s="210"/>
      <c r="AB101" s="210"/>
      <c r="AC101" s="210"/>
      <c r="AD101" s="210"/>
      <c r="AE101" s="210"/>
      <c r="AF101" s="210"/>
      <c r="AG101" s="210" t="s">
        <v>373</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54">
        <v>82</v>
      </c>
      <c r="B102" s="255" t="s">
        <v>649</v>
      </c>
      <c r="C102" s="262" t="s">
        <v>650</v>
      </c>
      <c r="D102" s="256" t="s">
        <v>423</v>
      </c>
      <c r="E102" s="257">
        <v>2</v>
      </c>
      <c r="F102" s="258"/>
      <c r="G102" s="259">
        <f>ROUND(E102*F102,2)</f>
        <v>0</v>
      </c>
      <c r="H102" s="258"/>
      <c r="I102" s="259">
        <f>ROUND(E102*H102,2)</f>
        <v>0</v>
      </c>
      <c r="J102" s="258"/>
      <c r="K102" s="259">
        <f>ROUND(E102*J102,2)</f>
        <v>0</v>
      </c>
      <c r="L102" s="259">
        <v>21</v>
      </c>
      <c r="M102" s="259">
        <f>G102*(1+L102/100)</f>
        <v>0</v>
      </c>
      <c r="N102" s="257">
        <v>0</v>
      </c>
      <c r="O102" s="257">
        <f>ROUND(E102*N102,2)</f>
        <v>0</v>
      </c>
      <c r="P102" s="257">
        <v>0</v>
      </c>
      <c r="Q102" s="257">
        <f>ROUND(E102*P102,2)</f>
        <v>0</v>
      </c>
      <c r="R102" s="259"/>
      <c r="S102" s="259" t="s">
        <v>424</v>
      </c>
      <c r="T102" s="260" t="s">
        <v>260</v>
      </c>
      <c r="U102" s="221">
        <v>0</v>
      </c>
      <c r="V102" s="221">
        <f>ROUND(E102*U102,2)</f>
        <v>0</v>
      </c>
      <c r="W102" s="221"/>
      <c r="X102" s="221" t="s">
        <v>372</v>
      </c>
      <c r="Y102" s="221" t="s">
        <v>262</v>
      </c>
      <c r="Z102" s="210"/>
      <c r="AA102" s="210"/>
      <c r="AB102" s="210"/>
      <c r="AC102" s="210"/>
      <c r="AD102" s="210"/>
      <c r="AE102" s="210"/>
      <c r="AF102" s="210"/>
      <c r="AG102" s="210" t="s">
        <v>373</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54">
        <v>83</v>
      </c>
      <c r="B103" s="255" t="s">
        <v>651</v>
      </c>
      <c r="C103" s="262" t="s">
        <v>652</v>
      </c>
      <c r="D103" s="256" t="s">
        <v>423</v>
      </c>
      <c r="E103" s="257">
        <v>17</v>
      </c>
      <c r="F103" s="258"/>
      <c r="G103" s="259">
        <f>ROUND(E103*F103,2)</f>
        <v>0</v>
      </c>
      <c r="H103" s="258"/>
      <c r="I103" s="259">
        <f>ROUND(E103*H103,2)</f>
        <v>0</v>
      </c>
      <c r="J103" s="258"/>
      <c r="K103" s="259">
        <f>ROUND(E103*J103,2)</f>
        <v>0</v>
      </c>
      <c r="L103" s="259">
        <v>21</v>
      </c>
      <c r="M103" s="259">
        <f>G103*(1+L103/100)</f>
        <v>0</v>
      </c>
      <c r="N103" s="257">
        <v>0</v>
      </c>
      <c r="O103" s="257">
        <f>ROUND(E103*N103,2)</f>
        <v>0</v>
      </c>
      <c r="P103" s="257">
        <v>0</v>
      </c>
      <c r="Q103" s="257">
        <f>ROUND(E103*P103,2)</f>
        <v>0</v>
      </c>
      <c r="R103" s="259"/>
      <c r="S103" s="259" t="s">
        <v>424</v>
      </c>
      <c r="T103" s="260" t="s">
        <v>260</v>
      </c>
      <c r="U103" s="221">
        <v>0</v>
      </c>
      <c r="V103" s="221">
        <f>ROUND(E103*U103,2)</f>
        <v>0</v>
      </c>
      <c r="W103" s="221"/>
      <c r="X103" s="221" t="s">
        <v>372</v>
      </c>
      <c r="Y103" s="221" t="s">
        <v>262</v>
      </c>
      <c r="Z103" s="210"/>
      <c r="AA103" s="210"/>
      <c r="AB103" s="210"/>
      <c r="AC103" s="210"/>
      <c r="AD103" s="210"/>
      <c r="AE103" s="210"/>
      <c r="AF103" s="210"/>
      <c r="AG103" s="210" t="s">
        <v>373</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54">
        <v>84</v>
      </c>
      <c r="B104" s="255" t="s">
        <v>653</v>
      </c>
      <c r="C104" s="262" t="s">
        <v>654</v>
      </c>
      <c r="D104" s="256" t="s">
        <v>423</v>
      </c>
      <c r="E104" s="257">
        <v>1</v>
      </c>
      <c r="F104" s="258"/>
      <c r="G104" s="259">
        <f>ROUND(E104*F104,2)</f>
        <v>0</v>
      </c>
      <c r="H104" s="258"/>
      <c r="I104" s="259">
        <f>ROUND(E104*H104,2)</f>
        <v>0</v>
      </c>
      <c r="J104" s="258"/>
      <c r="K104" s="259">
        <f>ROUND(E104*J104,2)</f>
        <v>0</v>
      </c>
      <c r="L104" s="259">
        <v>21</v>
      </c>
      <c r="M104" s="259">
        <f>G104*(1+L104/100)</f>
        <v>0</v>
      </c>
      <c r="N104" s="257">
        <v>0</v>
      </c>
      <c r="O104" s="257">
        <f>ROUND(E104*N104,2)</f>
        <v>0</v>
      </c>
      <c r="P104" s="257">
        <v>0</v>
      </c>
      <c r="Q104" s="257">
        <f>ROUND(E104*P104,2)</f>
        <v>0</v>
      </c>
      <c r="R104" s="259"/>
      <c r="S104" s="259" t="s">
        <v>424</v>
      </c>
      <c r="T104" s="260" t="s">
        <v>260</v>
      </c>
      <c r="U104" s="221">
        <v>0</v>
      </c>
      <c r="V104" s="221">
        <f>ROUND(E104*U104,2)</f>
        <v>0</v>
      </c>
      <c r="W104" s="221"/>
      <c r="X104" s="221" t="s">
        <v>372</v>
      </c>
      <c r="Y104" s="221" t="s">
        <v>262</v>
      </c>
      <c r="Z104" s="210"/>
      <c r="AA104" s="210"/>
      <c r="AB104" s="210"/>
      <c r="AC104" s="210"/>
      <c r="AD104" s="210"/>
      <c r="AE104" s="210"/>
      <c r="AF104" s="210"/>
      <c r="AG104" s="210" t="s">
        <v>373</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54">
        <v>85</v>
      </c>
      <c r="B105" s="255" t="s">
        <v>655</v>
      </c>
      <c r="C105" s="262" t="s">
        <v>656</v>
      </c>
      <c r="D105" s="256" t="s">
        <v>423</v>
      </c>
      <c r="E105" s="257">
        <v>3</v>
      </c>
      <c r="F105" s="258"/>
      <c r="G105" s="259">
        <f>ROUND(E105*F105,2)</f>
        <v>0</v>
      </c>
      <c r="H105" s="258"/>
      <c r="I105" s="259">
        <f>ROUND(E105*H105,2)</f>
        <v>0</v>
      </c>
      <c r="J105" s="258"/>
      <c r="K105" s="259">
        <f>ROUND(E105*J105,2)</f>
        <v>0</v>
      </c>
      <c r="L105" s="259">
        <v>21</v>
      </c>
      <c r="M105" s="259">
        <f>G105*(1+L105/100)</f>
        <v>0</v>
      </c>
      <c r="N105" s="257">
        <v>0</v>
      </c>
      <c r="O105" s="257">
        <f>ROUND(E105*N105,2)</f>
        <v>0</v>
      </c>
      <c r="P105" s="257">
        <v>0</v>
      </c>
      <c r="Q105" s="257">
        <f>ROUND(E105*P105,2)</f>
        <v>0</v>
      </c>
      <c r="R105" s="259"/>
      <c r="S105" s="259" t="s">
        <v>424</v>
      </c>
      <c r="T105" s="260" t="s">
        <v>260</v>
      </c>
      <c r="U105" s="221">
        <v>0</v>
      </c>
      <c r="V105" s="221">
        <f>ROUND(E105*U105,2)</f>
        <v>0</v>
      </c>
      <c r="W105" s="221"/>
      <c r="X105" s="221" t="s">
        <v>372</v>
      </c>
      <c r="Y105" s="221" t="s">
        <v>262</v>
      </c>
      <c r="Z105" s="210"/>
      <c r="AA105" s="210"/>
      <c r="AB105" s="210"/>
      <c r="AC105" s="210"/>
      <c r="AD105" s="210"/>
      <c r="AE105" s="210"/>
      <c r="AF105" s="210"/>
      <c r="AG105" s="210" t="s">
        <v>373</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54">
        <v>86</v>
      </c>
      <c r="B106" s="255" t="s">
        <v>657</v>
      </c>
      <c r="C106" s="262" t="s">
        <v>658</v>
      </c>
      <c r="D106" s="256" t="s">
        <v>423</v>
      </c>
      <c r="E106" s="257">
        <v>2</v>
      </c>
      <c r="F106" s="258"/>
      <c r="G106" s="259">
        <f>ROUND(E106*F106,2)</f>
        <v>0</v>
      </c>
      <c r="H106" s="258"/>
      <c r="I106" s="259">
        <f>ROUND(E106*H106,2)</f>
        <v>0</v>
      </c>
      <c r="J106" s="258"/>
      <c r="K106" s="259">
        <f>ROUND(E106*J106,2)</f>
        <v>0</v>
      </c>
      <c r="L106" s="259">
        <v>21</v>
      </c>
      <c r="M106" s="259">
        <f>G106*(1+L106/100)</f>
        <v>0</v>
      </c>
      <c r="N106" s="257">
        <v>0</v>
      </c>
      <c r="O106" s="257">
        <f>ROUND(E106*N106,2)</f>
        <v>0</v>
      </c>
      <c r="P106" s="257">
        <v>0</v>
      </c>
      <c r="Q106" s="257">
        <f>ROUND(E106*P106,2)</f>
        <v>0</v>
      </c>
      <c r="R106" s="259"/>
      <c r="S106" s="259" t="s">
        <v>424</v>
      </c>
      <c r="T106" s="260" t="s">
        <v>260</v>
      </c>
      <c r="U106" s="221">
        <v>0</v>
      </c>
      <c r="V106" s="221">
        <f>ROUND(E106*U106,2)</f>
        <v>0</v>
      </c>
      <c r="W106" s="221"/>
      <c r="X106" s="221" t="s">
        <v>372</v>
      </c>
      <c r="Y106" s="221" t="s">
        <v>262</v>
      </c>
      <c r="Z106" s="210"/>
      <c r="AA106" s="210"/>
      <c r="AB106" s="210"/>
      <c r="AC106" s="210"/>
      <c r="AD106" s="210"/>
      <c r="AE106" s="210"/>
      <c r="AF106" s="210"/>
      <c r="AG106" s="210" t="s">
        <v>373</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54">
        <v>87</v>
      </c>
      <c r="B107" s="255" t="s">
        <v>659</v>
      </c>
      <c r="C107" s="262" t="s">
        <v>660</v>
      </c>
      <c r="D107" s="256" t="s">
        <v>661</v>
      </c>
      <c r="E107" s="257">
        <v>1</v>
      </c>
      <c r="F107" s="258"/>
      <c r="G107" s="259">
        <f>ROUND(E107*F107,2)</f>
        <v>0</v>
      </c>
      <c r="H107" s="258"/>
      <c r="I107" s="259">
        <f>ROUND(E107*H107,2)</f>
        <v>0</v>
      </c>
      <c r="J107" s="258"/>
      <c r="K107" s="259">
        <f>ROUND(E107*J107,2)</f>
        <v>0</v>
      </c>
      <c r="L107" s="259">
        <v>21</v>
      </c>
      <c r="M107" s="259">
        <f>G107*(1+L107/100)</f>
        <v>0</v>
      </c>
      <c r="N107" s="257">
        <v>0</v>
      </c>
      <c r="O107" s="257">
        <f>ROUND(E107*N107,2)</f>
        <v>0</v>
      </c>
      <c r="P107" s="257">
        <v>0</v>
      </c>
      <c r="Q107" s="257">
        <f>ROUND(E107*P107,2)</f>
        <v>0</v>
      </c>
      <c r="R107" s="259"/>
      <c r="S107" s="259" t="s">
        <v>424</v>
      </c>
      <c r="T107" s="260" t="s">
        <v>260</v>
      </c>
      <c r="U107" s="221">
        <v>0</v>
      </c>
      <c r="V107" s="221">
        <f>ROUND(E107*U107,2)</f>
        <v>0</v>
      </c>
      <c r="W107" s="221"/>
      <c r="X107" s="221" t="s">
        <v>372</v>
      </c>
      <c r="Y107" s="221" t="s">
        <v>262</v>
      </c>
      <c r="Z107" s="210"/>
      <c r="AA107" s="210"/>
      <c r="AB107" s="210"/>
      <c r="AC107" s="210"/>
      <c r="AD107" s="210"/>
      <c r="AE107" s="210"/>
      <c r="AF107" s="210"/>
      <c r="AG107" s="210" t="s">
        <v>373</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54">
        <v>88</v>
      </c>
      <c r="B108" s="255" t="s">
        <v>662</v>
      </c>
      <c r="C108" s="262" t="s">
        <v>663</v>
      </c>
      <c r="D108" s="256"/>
      <c r="E108" s="257">
        <v>0</v>
      </c>
      <c r="F108" s="258"/>
      <c r="G108" s="259">
        <f>ROUND(E108*F108,2)</f>
        <v>0</v>
      </c>
      <c r="H108" s="258"/>
      <c r="I108" s="259">
        <f>ROUND(E108*H108,2)</f>
        <v>0</v>
      </c>
      <c r="J108" s="258"/>
      <c r="K108" s="259">
        <f>ROUND(E108*J108,2)</f>
        <v>0</v>
      </c>
      <c r="L108" s="259">
        <v>21</v>
      </c>
      <c r="M108" s="259">
        <f>G108*(1+L108/100)</f>
        <v>0</v>
      </c>
      <c r="N108" s="257">
        <v>0</v>
      </c>
      <c r="O108" s="257">
        <f>ROUND(E108*N108,2)</f>
        <v>0</v>
      </c>
      <c r="P108" s="257">
        <v>0</v>
      </c>
      <c r="Q108" s="257">
        <f>ROUND(E108*P108,2)</f>
        <v>0</v>
      </c>
      <c r="R108" s="259"/>
      <c r="S108" s="259" t="s">
        <v>424</v>
      </c>
      <c r="T108" s="260" t="s">
        <v>260</v>
      </c>
      <c r="U108" s="221">
        <v>0</v>
      </c>
      <c r="V108" s="221">
        <f>ROUND(E108*U108,2)</f>
        <v>0</v>
      </c>
      <c r="W108" s="221"/>
      <c r="X108" s="221" t="s">
        <v>372</v>
      </c>
      <c r="Y108" s="221" t="s">
        <v>262</v>
      </c>
      <c r="Z108" s="210"/>
      <c r="AA108" s="210"/>
      <c r="AB108" s="210"/>
      <c r="AC108" s="210"/>
      <c r="AD108" s="210"/>
      <c r="AE108" s="210"/>
      <c r="AF108" s="210"/>
      <c r="AG108" s="210" t="s">
        <v>373</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54">
        <v>89</v>
      </c>
      <c r="B109" s="255" t="s">
        <v>639</v>
      </c>
      <c r="C109" s="262" t="s">
        <v>664</v>
      </c>
      <c r="D109" s="256" t="s">
        <v>423</v>
      </c>
      <c r="E109" s="257">
        <v>1</v>
      </c>
      <c r="F109" s="258"/>
      <c r="G109" s="259">
        <f>ROUND(E109*F109,2)</f>
        <v>0</v>
      </c>
      <c r="H109" s="258"/>
      <c r="I109" s="259">
        <f>ROUND(E109*H109,2)</f>
        <v>0</v>
      </c>
      <c r="J109" s="258"/>
      <c r="K109" s="259">
        <f>ROUND(E109*J109,2)</f>
        <v>0</v>
      </c>
      <c r="L109" s="259">
        <v>21</v>
      </c>
      <c r="M109" s="259">
        <f>G109*(1+L109/100)</f>
        <v>0</v>
      </c>
      <c r="N109" s="257">
        <v>0</v>
      </c>
      <c r="O109" s="257">
        <f>ROUND(E109*N109,2)</f>
        <v>0</v>
      </c>
      <c r="P109" s="257">
        <v>0</v>
      </c>
      <c r="Q109" s="257">
        <f>ROUND(E109*P109,2)</f>
        <v>0</v>
      </c>
      <c r="R109" s="259"/>
      <c r="S109" s="259" t="s">
        <v>424</v>
      </c>
      <c r="T109" s="260" t="s">
        <v>260</v>
      </c>
      <c r="U109" s="221">
        <v>0</v>
      </c>
      <c r="V109" s="221">
        <f>ROUND(E109*U109,2)</f>
        <v>0</v>
      </c>
      <c r="W109" s="221"/>
      <c r="X109" s="221" t="s">
        <v>665</v>
      </c>
      <c r="Y109" s="221" t="s">
        <v>262</v>
      </c>
      <c r="Z109" s="210"/>
      <c r="AA109" s="210"/>
      <c r="AB109" s="210"/>
      <c r="AC109" s="210"/>
      <c r="AD109" s="210"/>
      <c r="AE109" s="210"/>
      <c r="AF109" s="210"/>
      <c r="AG109" s="210" t="s">
        <v>666</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54">
        <v>90</v>
      </c>
      <c r="B110" s="255" t="s">
        <v>667</v>
      </c>
      <c r="C110" s="262" t="s">
        <v>668</v>
      </c>
      <c r="D110" s="256" t="s">
        <v>442</v>
      </c>
      <c r="E110" s="257">
        <v>1</v>
      </c>
      <c r="F110" s="258"/>
      <c r="G110" s="259">
        <f>ROUND(E110*F110,2)</f>
        <v>0</v>
      </c>
      <c r="H110" s="258"/>
      <c r="I110" s="259">
        <f>ROUND(E110*H110,2)</f>
        <v>0</v>
      </c>
      <c r="J110" s="258"/>
      <c r="K110" s="259">
        <f>ROUND(E110*J110,2)</f>
        <v>0</v>
      </c>
      <c r="L110" s="259">
        <v>21</v>
      </c>
      <c r="M110" s="259">
        <f>G110*(1+L110/100)</f>
        <v>0</v>
      </c>
      <c r="N110" s="257">
        <v>0</v>
      </c>
      <c r="O110" s="257">
        <f>ROUND(E110*N110,2)</f>
        <v>0</v>
      </c>
      <c r="P110" s="257">
        <v>0</v>
      </c>
      <c r="Q110" s="257">
        <f>ROUND(E110*P110,2)</f>
        <v>0</v>
      </c>
      <c r="R110" s="259"/>
      <c r="S110" s="259" t="s">
        <v>424</v>
      </c>
      <c r="T110" s="260" t="s">
        <v>260</v>
      </c>
      <c r="U110" s="221">
        <v>0</v>
      </c>
      <c r="V110" s="221">
        <f>ROUND(E110*U110,2)</f>
        <v>0</v>
      </c>
      <c r="W110" s="221"/>
      <c r="X110" s="221" t="s">
        <v>372</v>
      </c>
      <c r="Y110" s="221" t="s">
        <v>262</v>
      </c>
      <c r="Z110" s="210"/>
      <c r="AA110" s="210"/>
      <c r="AB110" s="210"/>
      <c r="AC110" s="210"/>
      <c r="AD110" s="210"/>
      <c r="AE110" s="210"/>
      <c r="AF110" s="210"/>
      <c r="AG110" s="210" t="s">
        <v>373</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54">
        <v>91</v>
      </c>
      <c r="B111" s="255" t="s">
        <v>669</v>
      </c>
      <c r="C111" s="262" t="s">
        <v>660</v>
      </c>
      <c r="D111" s="256" t="s">
        <v>661</v>
      </c>
      <c r="E111" s="257">
        <v>1</v>
      </c>
      <c r="F111" s="258"/>
      <c r="G111" s="259">
        <f>ROUND(E111*F111,2)</f>
        <v>0</v>
      </c>
      <c r="H111" s="258"/>
      <c r="I111" s="259">
        <f>ROUND(E111*H111,2)</f>
        <v>0</v>
      </c>
      <c r="J111" s="258"/>
      <c r="K111" s="259">
        <f>ROUND(E111*J111,2)</f>
        <v>0</v>
      </c>
      <c r="L111" s="259">
        <v>21</v>
      </c>
      <c r="M111" s="259">
        <f>G111*(1+L111/100)</f>
        <v>0</v>
      </c>
      <c r="N111" s="257">
        <v>0</v>
      </c>
      <c r="O111" s="257">
        <f>ROUND(E111*N111,2)</f>
        <v>0</v>
      </c>
      <c r="P111" s="257">
        <v>0</v>
      </c>
      <c r="Q111" s="257">
        <f>ROUND(E111*P111,2)</f>
        <v>0</v>
      </c>
      <c r="R111" s="259"/>
      <c r="S111" s="259" t="s">
        <v>424</v>
      </c>
      <c r="T111" s="260" t="s">
        <v>260</v>
      </c>
      <c r="U111" s="221">
        <v>0</v>
      </c>
      <c r="V111" s="221">
        <f>ROUND(E111*U111,2)</f>
        <v>0</v>
      </c>
      <c r="W111" s="221"/>
      <c r="X111" s="221" t="s">
        <v>372</v>
      </c>
      <c r="Y111" s="221" t="s">
        <v>262</v>
      </c>
      <c r="Z111" s="210"/>
      <c r="AA111" s="210"/>
      <c r="AB111" s="210"/>
      <c r="AC111" s="210"/>
      <c r="AD111" s="210"/>
      <c r="AE111" s="210"/>
      <c r="AF111" s="210"/>
      <c r="AG111" s="210" t="s">
        <v>373</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x14ac:dyDescent="0.2">
      <c r="A112" s="224" t="s">
        <v>254</v>
      </c>
      <c r="B112" s="225" t="s">
        <v>208</v>
      </c>
      <c r="C112" s="244" t="s">
        <v>209</v>
      </c>
      <c r="D112" s="226"/>
      <c r="E112" s="227"/>
      <c r="F112" s="228"/>
      <c r="G112" s="228">
        <f>SUMIF(AG113:AG132,"&lt;&gt;NOR",G113:G132)</f>
        <v>0</v>
      </c>
      <c r="H112" s="228"/>
      <c r="I112" s="228">
        <f>SUM(I113:I132)</f>
        <v>0</v>
      </c>
      <c r="J112" s="228"/>
      <c r="K112" s="228">
        <f>SUM(K113:K132)</f>
        <v>0</v>
      </c>
      <c r="L112" s="228"/>
      <c r="M112" s="228">
        <f>SUM(M113:M132)</f>
        <v>0</v>
      </c>
      <c r="N112" s="227"/>
      <c r="O112" s="227">
        <f>SUM(O113:O132)</f>
        <v>0</v>
      </c>
      <c r="P112" s="227"/>
      <c r="Q112" s="227">
        <f>SUM(Q113:Q132)</f>
        <v>0</v>
      </c>
      <c r="R112" s="228"/>
      <c r="S112" s="228"/>
      <c r="T112" s="229"/>
      <c r="U112" s="223"/>
      <c r="V112" s="223">
        <f>SUM(V113:V132)</f>
        <v>0</v>
      </c>
      <c r="W112" s="223"/>
      <c r="X112" s="223"/>
      <c r="Y112" s="223"/>
      <c r="AG112" t="s">
        <v>255</v>
      </c>
    </row>
    <row r="113" spans="1:60" outlineLevel="1" x14ac:dyDescent="0.2">
      <c r="A113" s="254">
        <v>92</v>
      </c>
      <c r="B113" s="255" t="s">
        <v>670</v>
      </c>
      <c r="C113" s="262" t="s">
        <v>671</v>
      </c>
      <c r="D113" s="256" t="s">
        <v>672</v>
      </c>
      <c r="E113" s="257">
        <v>74</v>
      </c>
      <c r="F113" s="258"/>
      <c r="G113" s="259">
        <f>ROUND(E113*F113,2)</f>
        <v>0</v>
      </c>
      <c r="H113" s="258"/>
      <c r="I113" s="259">
        <f>ROUND(E113*H113,2)</f>
        <v>0</v>
      </c>
      <c r="J113" s="258"/>
      <c r="K113" s="259">
        <f>ROUND(E113*J113,2)</f>
        <v>0</v>
      </c>
      <c r="L113" s="259">
        <v>21</v>
      </c>
      <c r="M113" s="259">
        <f>G113*(1+L113/100)</f>
        <v>0</v>
      </c>
      <c r="N113" s="257">
        <v>0</v>
      </c>
      <c r="O113" s="257">
        <f>ROUND(E113*N113,2)</f>
        <v>0</v>
      </c>
      <c r="P113" s="257">
        <v>0</v>
      </c>
      <c r="Q113" s="257">
        <f>ROUND(E113*P113,2)</f>
        <v>0</v>
      </c>
      <c r="R113" s="259"/>
      <c r="S113" s="259" t="s">
        <v>424</v>
      </c>
      <c r="T113" s="260" t="s">
        <v>260</v>
      </c>
      <c r="U113" s="221">
        <v>0</v>
      </c>
      <c r="V113" s="221">
        <f>ROUND(E113*U113,2)</f>
        <v>0</v>
      </c>
      <c r="W113" s="221"/>
      <c r="X113" s="221" t="s">
        <v>372</v>
      </c>
      <c r="Y113" s="221" t="s">
        <v>262</v>
      </c>
      <c r="Z113" s="210"/>
      <c r="AA113" s="210"/>
      <c r="AB113" s="210"/>
      <c r="AC113" s="210"/>
      <c r="AD113" s="210"/>
      <c r="AE113" s="210"/>
      <c r="AF113" s="210"/>
      <c r="AG113" s="210" t="s">
        <v>373</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54">
        <v>93</v>
      </c>
      <c r="B114" s="255" t="s">
        <v>673</v>
      </c>
      <c r="C114" s="262" t="s">
        <v>674</v>
      </c>
      <c r="D114" s="256" t="s">
        <v>672</v>
      </c>
      <c r="E114" s="257">
        <v>15</v>
      </c>
      <c r="F114" s="258"/>
      <c r="G114" s="259">
        <f>ROUND(E114*F114,2)</f>
        <v>0</v>
      </c>
      <c r="H114" s="258"/>
      <c r="I114" s="259">
        <f>ROUND(E114*H114,2)</f>
        <v>0</v>
      </c>
      <c r="J114" s="258"/>
      <c r="K114" s="259">
        <f>ROUND(E114*J114,2)</f>
        <v>0</v>
      </c>
      <c r="L114" s="259">
        <v>21</v>
      </c>
      <c r="M114" s="259">
        <f>G114*(1+L114/100)</f>
        <v>0</v>
      </c>
      <c r="N114" s="257">
        <v>0</v>
      </c>
      <c r="O114" s="257">
        <f>ROUND(E114*N114,2)</f>
        <v>0</v>
      </c>
      <c r="P114" s="257">
        <v>0</v>
      </c>
      <c r="Q114" s="257">
        <f>ROUND(E114*P114,2)</f>
        <v>0</v>
      </c>
      <c r="R114" s="259"/>
      <c r="S114" s="259" t="s">
        <v>424</v>
      </c>
      <c r="T114" s="260" t="s">
        <v>260</v>
      </c>
      <c r="U114" s="221">
        <v>0</v>
      </c>
      <c r="V114" s="221">
        <f>ROUND(E114*U114,2)</f>
        <v>0</v>
      </c>
      <c r="W114" s="221"/>
      <c r="X114" s="221" t="s">
        <v>372</v>
      </c>
      <c r="Y114" s="221" t="s">
        <v>262</v>
      </c>
      <c r="Z114" s="210"/>
      <c r="AA114" s="210"/>
      <c r="AB114" s="210"/>
      <c r="AC114" s="210"/>
      <c r="AD114" s="210"/>
      <c r="AE114" s="210"/>
      <c r="AF114" s="210"/>
      <c r="AG114" s="210" t="s">
        <v>373</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54">
        <v>94</v>
      </c>
      <c r="B115" s="255" t="s">
        <v>675</v>
      </c>
      <c r="C115" s="262" t="s">
        <v>676</v>
      </c>
      <c r="D115" s="256" t="s">
        <v>672</v>
      </c>
      <c r="E115" s="257">
        <v>19</v>
      </c>
      <c r="F115" s="258"/>
      <c r="G115" s="259">
        <f>ROUND(E115*F115,2)</f>
        <v>0</v>
      </c>
      <c r="H115" s="258"/>
      <c r="I115" s="259">
        <f>ROUND(E115*H115,2)</f>
        <v>0</v>
      </c>
      <c r="J115" s="258"/>
      <c r="K115" s="259">
        <f>ROUND(E115*J115,2)</f>
        <v>0</v>
      </c>
      <c r="L115" s="259">
        <v>21</v>
      </c>
      <c r="M115" s="259">
        <f>G115*(1+L115/100)</f>
        <v>0</v>
      </c>
      <c r="N115" s="257">
        <v>0</v>
      </c>
      <c r="O115" s="257">
        <f>ROUND(E115*N115,2)</f>
        <v>0</v>
      </c>
      <c r="P115" s="257">
        <v>0</v>
      </c>
      <c r="Q115" s="257">
        <f>ROUND(E115*P115,2)</f>
        <v>0</v>
      </c>
      <c r="R115" s="259"/>
      <c r="S115" s="259" t="s">
        <v>424</v>
      </c>
      <c r="T115" s="260" t="s">
        <v>260</v>
      </c>
      <c r="U115" s="221">
        <v>0</v>
      </c>
      <c r="V115" s="221">
        <f>ROUND(E115*U115,2)</f>
        <v>0</v>
      </c>
      <c r="W115" s="221"/>
      <c r="X115" s="221" t="s">
        <v>372</v>
      </c>
      <c r="Y115" s="221" t="s">
        <v>262</v>
      </c>
      <c r="Z115" s="210"/>
      <c r="AA115" s="210"/>
      <c r="AB115" s="210"/>
      <c r="AC115" s="210"/>
      <c r="AD115" s="210"/>
      <c r="AE115" s="210"/>
      <c r="AF115" s="210"/>
      <c r="AG115" s="210" t="s">
        <v>373</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54">
        <v>95</v>
      </c>
      <c r="B116" s="255" t="s">
        <v>677</v>
      </c>
      <c r="C116" s="262" t="s">
        <v>678</v>
      </c>
      <c r="D116" s="256" t="s">
        <v>423</v>
      </c>
      <c r="E116" s="257">
        <v>14</v>
      </c>
      <c r="F116" s="258"/>
      <c r="G116" s="259">
        <f>ROUND(E116*F116,2)</f>
        <v>0</v>
      </c>
      <c r="H116" s="258"/>
      <c r="I116" s="259">
        <f>ROUND(E116*H116,2)</f>
        <v>0</v>
      </c>
      <c r="J116" s="258"/>
      <c r="K116" s="259">
        <f>ROUND(E116*J116,2)</f>
        <v>0</v>
      </c>
      <c r="L116" s="259">
        <v>21</v>
      </c>
      <c r="M116" s="259">
        <f>G116*(1+L116/100)</f>
        <v>0</v>
      </c>
      <c r="N116" s="257">
        <v>0</v>
      </c>
      <c r="O116" s="257">
        <f>ROUND(E116*N116,2)</f>
        <v>0</v>
      </c>
      <c r="P116" s="257">
        <v>0</v>
      </c>
      <c r="Q116" s="257">
        <f>ROUND(E116*P116,2)</f>
        <v>0</v>
      </c>
      <c r="R116" s="259"/>
      <c r="S116" s="259" t="s">
        <v>424</v>
      </c>
      <c r="T116" s="260" t="s">
        <v>260</v>
      </c>
      <c r="U116" s="221">
        <v>0</v>
      </c>
      <c r="V116" s="221">
        <f>ROUND(E116*U116,2)</f>
        <v>0</v>
      </c>
      <c r="W116" s="221"/>
      <c r="X116" s="221" t="s">
        <v>372</v>
      </c>
      <c r="Y116" s="221" t="s">
        <v>262</v>
      </c>
      <c r="Z116" s="210"/>
      <c r="AA116" s="210"/>
      <c r="AB116" s="210"/>
      <c r="AC116" s="210"/>
      <c r="AD116" s="210"/>
      <c r="AE116" s="210"/>
      <c r="AF116" s="210"/>
      <c r="AG116" s="210" t="s">
        <v>373</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54">
        <v>96</v>
      </c>
      <c r="B117" s="255" t="s">
        <v>679</v>
      </c>
      <c r="C117" s="262" t="s">
        <v>680</v>
      </c>
      <c r="D117" s="256" t="s">
        <v>423</v>
      </c>
      <c r="E117" s="257">
        <v>14</v>
      </c>
      <c r="F117" s="258"/>
      <c r="G117" s="259">
        <f>ROUND(E117*F117,2)</f>
        <v>0</v>
      </c>
      <c r="H117" s="258"/>
      <c r="I117" s="259">
        <f>ROUND(E117*H117,2)</f>
        <v>0</v>
      </c>
      <c r="J117" s="258"/>
      <c r="K117" s="259">
        <f>ROUND(E117*J117,2)</f>
        <v>0</v>
      </c>
      <c r="L117" s="259">
        <v>21</v>
      </c>
      <c r="M117" s="259">
        <f>G117*(1+L117/100)</f>
        <v>0</v>
      </c>
      <c r="N117" s="257">
        <v>0</v>
      </c>
      <c r="O117" s="257">
        <f>ROUND(E117*N117,2)</f>
        <v>0</v>
      </c>
      <c r="P117" s="257">
        <v>0</v>
      </c>
      <c r="Q117" s="257">
        <f>ROUND(E117*P117,2)</f>
        <v>0</v>
      </c>
      <c r="R117" s="259"/>
      <c r="S117" s="259" t="s">
        <v>424</v>
      </c>
      <c r="T117" s="260" t="s">
        <v>260</v>
      </c>
      <c r="U117" s="221">
        <v>0</v>
      </c>
      <c r="V117" s="221">
        <f>ROUND(E117*U117,2)</f>
        <v>0</v>
      </c>
      <c r="W117" s="221"/>
      <c r="X117" s="221" t="s">
        <v>372</v>
      </c>
      <c r="Y117" s="221" t="s">
        <v>262</v>
      </c>
      <c r="Z117" s="210"/>
      <c r="AA117" s="210"/>
      <c r="AB117" s="210"/>
      <c r="AC117" s="210"/>
      <c r="AD117" s="210"/>
      <c r="AE117" s="210"/>
      <c r="AF117" s="210"/>
      <c r="AG117" s="210" t="s">
        <v>373</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54">
        <v>97</v>
      </c>
      <c r="B118" s="255" t="s">
        <v>681</v>
      </c>
      <c r="C118" s="262" t="s">
        <v>682</v>
      </c>
      <c r="D118" s="256" t="s">
        <v>423</v>
      </c>
      <c r="E118" s="257">
        <v>8</v>
      </c>
      <c r="F118" s="258"/>
      <c r="G118" s="259">
        <f>ROUND(E118*F118,2)</f>
        <v>0</v>
      </c>
      <c r="H118" s="258"/>
      <c r="I118" s="259">
        <f>ROUND(E118*H118,2)</f>
        <v>0</v>
      </c>
      <c r="J118" s="258"/>
      <c r="K118" s="259">
        <f>ROUND(E118*J118,2)</f>
        <v>0</v>
      </c>
      <c r="L118" s="259">
        <v>21</v>
      </c>
      <c r="M118" s="259">
        <f>G118*(1+L118/100)</f>
        <v>0</v>
      </c>
      <c r="N118" s="257">
        <v>0</v>
      </c>
      <c r="O118" s="257">
        <f>ROUND(E118*N118,2)</f>
        <v>0</v>
      </c>
      <c r="P118" s="257">
        <v>0</v>
      </c>
      <c r="Q118" s="257">
        <f>ROUND(E118*P118,2)</f>
        <v>0</v>
      </c>
      <c r="R118" s="259"/>
      <c r="S118" s="259" t="s">
        <v>424</v>
      </c>
      <c r="T118" s="260" t="s">
        <v>260</v>
      </c>
      <c r="U118" s="221">
        <v>0</v>
      </c>
      <c r="V118" s="221">
        <f>ROUND(E118*U118,2)</f>
        <v>0</v>
      </c>
      <c r="W118" s="221"/>
      <c r="X118" s="221" t="s">
        <v>372</v>
      </c>
      <c r="Y118" s="221" t="s">
        <v>262</v>
      </c>
      <c r="Z118" s="210"/>
      <c r="AA118" s="210"/>
      <c r="AB118" s="210"/>
      <c r="AC118" s="210"/>
      <c r="AD118" s="210"/>
      <c r="AE118" s="210"/>
      <c r="AF118" s="210"/>
      <c r="AG118" s="210" t="s">
        <v>373</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54">
        <v>98</v>
      </c>
      <c r="B119" s="255" t="s">
        <v>683</v>
      </c>
      <c r="C119" s="262" t="s">
        <v>684</v>
      </c>
      <c r="D119" s="256" t="s">
        <v>423</v>
      </c>
      <c r="E119" s="257">
        <v>1</v>
      </c>
      <c r="F119" s="258"/>
      <c r="G119" s="259">
        <f>ROUND(E119*F119,2)</f>
        <v>0</v>
      </c>
      <c r="H119" s="258"/>
      <c r="I119" s="259">
        <f>ROUND(E119*H119,2)</f>
        <v>0</v>
      </c>
      <c r="J119" s="258"/>
      <c r="K119" s="259">
        <f>ROUND(E119*J119,2)</f>
        <v>0</v>
      </c>
      <c r="L119" s="259">
        <v>21</v>
      </c>
      <c r="M119" s="259">
        <f>G119*(1+L119/100)</f>
        <v>0</v>
      </c>
      <c r="N119" s="257">
        <v>0</v>
      </c>
      <c r="O119" s="257">
        <f>ROUND(E119*N119,2)</f>
        <v>0</v>
      </c>
      <c r="P119" s="257">
        <v>0</v>
      </c>
      <c r="Q119" s="257">
        <f>ROUND(E119*P119,2)</f>
        <v>0</v>
      </c>
      <c r="R119" s="259"/>
      <c r="S119" s="259" t="s">
        <v>424</v>
      </c>
      <c r="T119" s="260" t="s">
        <v>260</v>
      </c>
      <c r="U119" s="221">
        <v>0</v>
      </c>
      <c r="V119" s="221">
        <f>ROUND(E119*U119,2)</f>
        <v>0</v>
      </c>
      <c r="W119" s="221"/>
      <c r="X119" s="221" t="s">
        <v>372</v>
      </c>
      <c r="Y119" s="221" t="s">
        <v>262</v>
      </c>
      <c r="Z119" s="210"/>
      <c r="AA119" s="210"/>
      <c r="AB119" s="210"/>
      <c r="AC119" s="210"/>
      <c r="AD119" s="210"/>
      <c r="AE119" s="210"/>
      <c r="AF119" s="210"/>
      <c r="AG119" s="210" t="s">
        <v>373</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54">
        <v>99</v>
      </c>
      <c r="B120" s="255" t="s">
        <v>685</v>
      </c>
      <c r="C120" s="262" t="s">
        <v>686</v>
      </c>
      <c r="D120" s="256" t="s">
        <v>423</v>
      </c>
      <c r="E120" s="257">
        <v>1</v>
      </c>
      <c r="F120" s="258"/>
      <c r="G120" s="259">
        <f>ROUND(E120*F120,2)</f>
        <v>0</v>
      </c>
      <c r="H120" s="258"/>
      <c r="I120" s="259">
        <f>ROUND(E120*H120,2)</f>
        <v>0</v>
      </c>
      <c r="J120" s="258"/>
      <c r="K120" s="259">
        <f>ROUND(E120*J120,2)</f>
        <v>0</v>
      </c>
      <c r="L120" s="259">
        <v>21</v>
      </c>
      <c r="M120" s="259">
        <f>G120*(1+L120/100)</f>
        <v>0</v>
      </c>
      <c r="N120" s="257">
        <v>0</v>
      </c>
      <c r="O120" s="257">
        <f>ROUND(E120*N120,2)</f>
        <v>0</v>
      </c>
      <c r="P120" s="257">
        <v>0</v>
      </c>
      <c r="Q120" s="257">
        <f>ROUND(E120*P120,2)</f>
        <v>0</v>
      </c>
      <c r="R120" s="259"/>
      <c r="S120" s="259" t="s">
        <v>424</v>
      </c>
      <c r="T120" s="260" t="s">
        <v>260</v>
      </c>
      <c r="U120" s="221">
        <v>0</v>
      </c>
      <c r="V120" s="221">
        <f>ROUND(E120*U120,2)</f>
        <v>0</v>
      </c>
      <c r="W120" s="221"/>
      <c r="X120" s="221" t="s">
        <v>372</v>
      </c>
      <c r="Y120" s="221" t="s">
        <v>262</v>
      </c>
      <c r="Z120" s="210"/>
      <c r="AA120" s="210"/>
      <c r="AB120" s="210"/>
      <c r="AC120" s="210"/>
      <c r="AD120" s="210"/>
      <c r="AE120" s="210"/>
      <c r="AF120" s="210"/>
      <c r="AG120" s="210" t="s">
        <v>373</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54">
        <v>100</v>
      </c>
      <c r="B121" s="255" t="s">
        <v>687</v>
      </c>
      <c r="C121" s="262" t="s">
        <v>688</v>
      </c>
      <c r="D121" s="256" t="s">
        <v>423</v>
      </c>
      <c r="E121" s="257">
        <v>8</v>
      </c>
      <c r="F121" s="258"/>
      <c r="G121" s="259">
        <f>ROUND(E121*F121,2)</f>
        <v>0</v>
      </c>
      <c r="H121" s="258"/>
      <c r="I121" s="259">
        <f>ROUND(E121*H121,2)</f>
        <v>0</v>
      </c>
      <c r="J121" s="258"/>
      <c r="K121" s="259">
        <f>ROUND(E121*J121,2)</f>
        <v>0</v>
      </c>
      <c r="L121" s="259">
        <v>21</v>
      </c>
      <c r="M121" s="259">
        <f>G121*(1+L121/100)</f>
        <v>0</v>
      </c>
      <c r="N121" s="257">
        <v>0</v>
      </c>
      <c r="O121" s="257">
        <f>ROUND(E121*N121,2)</f>
        <v>0</v>
      </c>
      <c r="P121" s="257">
        <v>0</v>
      </c>
      <c r="Q121" s="257">
        <f>ROUND(E121*P121,2)</f>
        <v>0</v>
      </c>
      <c r="R121" s="259"/>
      <c r="S121" s="259" t="s">
        <v>424</v>
      </c>
      <c r="T121" s="260" t="s">
        <v>260</v>
      </c>
      <c r="U121" s="221">
        <v>0</v>
      </c>
      <c r="V121" s="221">
        <f>ROUND(E121*U121,2)</f>
        <v>0</v>
      </c>
      <c r="W121" s="221"/>
      <c r="X121" s="221" t="s">
        <v>372</v>
      </c>
      <c r="Y121" s="221" t="s">
        <v>262</v>
      </c>
      <c r="Z121" s="210"/>
      <c r="AA121" s="210"/>
      <c r="AB121" s="210"/>
      <c r="AC121" s="210"/>
      <c r="AD121" s="210"/>
      <c r="AE121" s="210"/>
      <c r="AF121" s="210"/>
      <c r="AG121" s="210" t="s">
        <v>373</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54">
        <v>101</v>
      </c>
      <c r="B122" s="255" t="s">
        <v>689</v>
      </c>
      <c r="C122" s="262" t="s">
        <v>690</v>
      </c>
      <c r="D122" s="256" t="s">
        <v>423</v>
      </c>
      <c r="E122" s="257">
        <v>130</v>
      </c>
      <c r="F122" s="258"/>
      <c r="G122" s="259">
        <f>ROUND(E122*F122,2)</f>
        <v>0</v>
      </c>
      <c r="H122" s="258"/>
      <c r="I122" s="259">
        <f>ROUND(E122*H122,2)</f>
        <v>0</v>
      </c>
      <c r="J122" s="258"/>
      <c r="K122" s="259">
        <f>ROUND(E122*J122,2)</f>
        <v>0</v>
      </c>
      <c r="L122" s="259">
        <v>21</v>
      </c>
      <c r="M122" s="259">
        <f>G122*(1+L122/100)</f>
        <v>0</v>
      </c>
      <c r="N122" s="257">
        <v>0</v>
      </c>
      <c r="O122" s="257">
        <f>ROUND(E122*N122,2)</f>
        <v>0</v>
      </c>
      <c r="P122" s="257">
        <v>0</v>
      </c>
      <c r="Q122" s="257">
        <f>ROUND(E122*P122,2)</f>
        <v>0</v>
      </c>
      <c r="R122" s="259"/>
      <c r="S122" s="259" t="s">
        <v>424</v>
      </c>
      <c r="T122" s="260" t="s">
        <v>260</v>
      </c>
      <c r="U122" s="221">
        <v>0</v>
      </c>
      <c r="V122" s="221">
        <f>ROUND(E122*U122,2)</f>
        <v>0</v>
      </c>
      <c r="W122" s="221"/>
      <c r="X122" s="221" t="s">
        <v>372</v>
      </c>
      <c r="Y122" s="221" t="s">
        <v>262</v>
      </c>
      <c r="Z122" s="210"/>
      <c r="AA122" s="210"/>
      <c r="AB122" s="210"/>
      <c r="AC122" s="210"/>
      <c r="AD122" s="210"/>
      <c r="AE122" s="210"/>
      <c r="AF122" s="210"/>
      <c r="AG122" s="210" t="s">
        <v>373</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54">
        <v>102</v>
      </c>
      <c r="B123" s="255" t="s">
        <v>691</v>
      </c>
      <c r="C123" s="262" t="s">
        <v>692</v>
      </c>
      <c r="D123" s="256" t="s">
        <v>423</v>
      </c>
      <c r="E123" s="257">
        <v>6</v>
      </c>
      <c r="F123" s="258"/>
      <c r="G123" s="259">
        <f>ROUND(E123*F123,2)</f>
        <v>0</v>
      </c>
      <c r="H123" s="258"/>
      <c r="I123" s="259">
        <f>ROUND(E123*H123,2)</f>
        <v>0</v>
      </c>
      <c r="J123" s="258"/>
      <c r="K123" s="259">
        <f>ROUND(E123*J123,2)</f>
        <v>0</v>
      </c>
      <c r="L123" s="259">
        <v>21</v>
      </c>
      <c r="M123" s="259">
        <f>G123*(1+L123/100)</f>
        <v>0</v>
      </c>
      <c r="N123" s="257">
        <v>0</v>
      </c>
      <c r="O123" s="257">
        <f>ROUND(E123*N123,2)</f>
        <v>0</v>
      </c>
      <c r="P123" s="257">
        <v>0</v>
      </c>
      <c r="Q123" s="257">
        <f>ROUND(E123*P123,2)</f>
        <v>0</v>
      </c>
      <c r="R123" s="259"/>
      <c r="S123" s="259" t="s">
        <v>424</v>
      </c>
      <c r="T123" s="260" t="s">
        <v>260</v>
      </c>
      <c r="U123" s="221">
        <v>0</v>
      </c>
      <c r="V123" s="221">
        <f>ROUND(E123*U123,2)</f>
        <v>0</v>
      </c>
      <c r="W123" s="221"/>
      <c r="X123" s="221" t="s">
        <v>372</v>
      </c>
      <c r="Y123" s="221" t="s">
        <v>262</v>
      </c>
      <c r="Z123" s="210"/>
      <c r="AA123" s="210"/>
      <c r="AB123" s="210"/>
      <c r="AC123" s="210"/>
      <c r="AD123" s="210"/>
      <c r="AE123" s="210"/>
      <c r="AF123" s="210"/>
      <c r="AG123" s="210" t="s">
        <v>373</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54">
        <v>103</v>
      </c>
      <c r="B124" s="255" t="s">
        <v>693</v>
      </c>
      <c r="C124" s="262" t="s">
        <v>694</v>
      </c>
      <c r="D124" s="256" t="s">
        <v>423</v>
      </c>
      <c r="E124" s="257">
        <v>56</v>
      </c>
      <c r="F124" s="258"/>
      <c r="G124" s="259">
        <f>ROUND(E124*F124,2)</f>
        <v>0</v>
      </c>
      <c r="H124" s="258"/>
      <c r="I124" s="259">
        <f>ROUND(E124*H124,2)</f>
        <v>0</v>
      </c>
      <c r="J124" s="258"/>
      <c r="K124" s="259">
        <f>ROUND(E124*J124,2)</f>
        <v>0</v>
      </c>
      <c r="L124" s="259">
        <v>21</v>
      </c>
      <c r="M124" s="259">
        <f>G124*(1+L124/100)</f>
        <v>0</v>
      </c>
      <c r="N124" s="257">
        <v>0</v>
      </c>
      <c r="O124" s="257">
        <f>ROUND(E124*N124,2)</f>
        <v>0</v>
      </c>
      <c r="P124" s="257">
        <v>0</v>
      </c>
      <c r="Q124" s="257">
        <f>ROUND(E124*P124,2)</f>
        <v>0</v>
      </c>
      <c r="R124" s="259"/>
      <c r="S124" s="259" t="s">
        <v>424</v>
      </c>
      <c r="T124" s="260" t="s">
        <v>260</v>
      </c>
      <c r="U124" s="221">
        <v>0</v>
      </c>
      <c r="V124" s="221">
        <f>ROUND(E124*U124,2)</f>
        <v>0</v>
      </c>
      <c r="W124" s="221"/>
      <c r="X124" s="221" t="s">
        <v>372</v>
      </c>
      <c r="Y124" s="221" t="s">
        <v>262</v>
      </c>
      <c r="Z124" s="210"/>
      <c r="AA124" s="210"/>
      <c r="AB124" s="210"/>
      <c r="AC124" s="210"/>
      <c r="AD124" s="210"/>
      <c r="AE124" s="210"/>
      <c r="AF124" s="210"/>
      <c r="AG124" s="210" t="s">
        <v>373</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54">
        <v>104</v>
      </c>
      <c r="B125" s="255" t="s">
        <v>695</v>
      </c>
      <c r="C125" s="262" t="s">
        <v>696</v>
      </c>
      <c r="D125" s="256" t="s">
        <v>423</v>
      </c>
      <c r="E125" s="257">
        <v>8</v>
      </c>
      <c r="F125" s="258"/>
      <c r="G125" s="259">
        <f>ROUND(E125*F125,2)</f>
        <v>0</v>
      </c>
      <c r="H125" s="258"/>
      <c r="I125" s="259">
        <f>ROUND(E125*H125,2)</f>
        <v>0</v>
      </c>
      <c r="J125" s="258"/>
      <c r="K125" s="259">
        <f>ROUND(E125*J125,2)</f>
        <v>0</v>
      </c>
      <c r="L125" s="259">
        <v>21</v>
      </c>
      <c r="M125" s="259">
        <f>G125*(1+L125/100)</f>
        <v>0</v>
      </c>
      <c r="N125" s="257">
        <v>0</v>
      </c>
      <c r="O125" s="257">
        <f>ROUND(E125*N125,2)</f>
        <v>0</v>
      </c>
      <c r="P125" s="257">
        <v>0</v>
      </c>
      <c r="Q125" s="257">
        <f>ROUND(E125*P125,2)</f>
        <v>0</v>
      </c>
      <c r="R125" s="259"/>
      <c r="S125" s="259" t="s">
        <v>424</v>
      </c>
      <c r="T125" s="260" t="s">
        <v>260</v>
      </c>
      <c r="U125" s="221">
        <v>0</v>
      </c>
      <c r="V125" s="221">
        <f>ROUND(E125*U125,2)</f>
        <v>0</v>
      </c>
      <c r="W125" s="221"/>
      <c r="X125" s="221" t="s">
        <v>372</v>
      </c>
      <c r="Y125" s="221" t="s">
        <v>262</v>
      </c>
      <c r="Z125" s="210"/>
      <c r="AA125" s="210"/>
      <c r="AB125" s="210"/>
      <c r="AC125" s="210"/>
      <c r="AD125" s="210"/>
      <c r="AE125" s="210"/>
      <c r="AF125" s="210"/>
      <c r="AG125" s="210" t="s">
        <v>373</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54">
        <v>105</v>
      </c>
      <c r="B126" s="255" t="s">
        <v>697</v>
      </c>
      <c r="C126" s="262" t="s">
        <v>698</v>
      </c>
      <c r="D126" s="256" t="s">
        <v>423</v>
      </c>
      <c r="E126" s="257">
        <v>8</v>
      </c>
      <c r="F126" s="258"/>
      <c r="G126" s="259">
        <f>ROUND(E126*F126,2)</f>
        <v>0</v>
      </c>
      <c r="H126" s="258"/>
      <c r="I126" s="259">
        <f>ROUND(E126*H126,2)</f>
        <v>0</v>
      </c>
      <c r="J126" s="258"/>
      <c r="K126" s="259">
        <f>ROUND(E126*J126,2)</f>
        <v>0</v>
      </c>
      <c r="L126" s="259">
        <v>21</v>
      </c>
      <c r="M126" s="259">
        <f>G126*(1+L126/100)</f>
        <v>0</v>
      </c>
      <c r="N126" s="257">
        <v>0</v>
      </c>
      <c r="O126" s="257">
        <f>ROUND(E126*N126,2)</f>
        <v>0</v>
      </c>
      <c r="P126" s="257">
        <v>0</v>
      </c>
      <c r="Q126" s="257">
        <f>ROUND(E126*P126,2)</f>
        <v>0</v>
      </c>
      <c r="R126" s="259"/>
      <c r="S126" s="259" t="s">
        <v>424</v>
      </c>
      <c r="T126" s="260" t="s">
        <v>260</v>
      </c>
      <c r="U126" s="221">
        <v>0</v>
      </c>
      <c r="V126" s="221">
        <f>ROUND(E126*U126,2)</f>
        <v>0</v>
      </c>
      <c r="W126" s="221"/>
      <c r="X126" s="221" t="s">
        <v>372</v>
      </c>
      <c r="Y126" s="221" t="s">
        <v>262</v>
      </c>
      <c r="Z126" s="210"/>
      <c r="AA126" s="210"/>
      <c r="AB126" s="210"/>
      <c r="AC126" s="210"/>
      <c r="AD126" s="210"/>
      <c r="AE126" s="210"/>
      <c r="AF126" s="210"/>
      <c r="AG126" s="210" t="s">
        <v>373</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54">
        <v>106</v>
      </c>
      <c r="B127" s="255" t="s">
        <v>699</v>
      </c>
      <c r="C127" s="262" t="s">
        <v>700</v>
      </c>
      <c r="D127" s="256" t="s">
        <v>423</v>
      </c>
      <c r="E127" s="257">
        <v>78</v>
      </c>
      <c r="F127" s="258"/>
      <c r="G127" s="259">
        <f>ROUND(E127*F127,2)</f>
        <v>0</v>
      </c>
      <c r="H127" s="258"/>
      <c r="I127" s="259">
        <f>ROUND(E127*H127,2)</f>
        <v>0</v>
      </c>
      <c r="J127" s="258"/>
      <c r="K127" s="259">
        <f>ROUND(E127*J127,2)</f>
        <v>0</v>
      </c>
      <c r="L127" s="259">
        <v>21</v>
      </c>
      <c r="M127" s="259">
        <f>G127*(1+L127/100)</f>
        <v>0</v>
      </c>
      <c r="N127" s="257">
        <v>0</v>
      </c>
      <c r="O127" s="257">
        <f>ROUND(E127*N127,2)</f>
        <v>0</v>
      </c>
      <c r="P127" s="257">
        <v>0</v>
      </c>
      <c r="Q127" s="257">
        <f>ROUND(E127*P127,2)</f>
        <v>0</v>
      </c>
      <c r="R127" s="259"/>
      <c r="S127" s="259" t="s">
        <v>424</v>
      </c>
      <c r="T127" s="260" t="s">
        <v>260</v>
      </c>
      <c r="U127" s="221">
        <v>0</v>
      </c>
      <c r="V127" s="221">
        <f>ROUND(E127*U127,2)</f>
        <v>0</v>
      </c>
      <c r="W127" s="221"/>
      <c r="X127" s="221" t="s">
        <v>372</v>
      </c>
      <c r="Y127" s="221" t="s">
        <v>262</v>
      </c>
      <c r="Z127" s="210"/>
      <c r="AA127" s="210"/>
      <c r="AB127" s="210"/>
      <c r="AC127" s="210"/>
      <c r="AD127" s="210"/>
      <c r="AE127" s="210"/>
      <c r="AF127" s="210"/>
      <c r="AG127" s="210" t="s">
        <v>373</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54">
        <v>107</v>
      </c>
      <c r="B128" s="255" t="s">
        <v>701</v>
      </c>
      <c r="C128" s="262" t="s">
        <v>702</v>
      </c>
      <c r="D128" s="256" t="s">
        <v>423</v>
      </c>
      <c r="E128" s="257">
        <v>1</v>
      </c>
      <c r="F128" s="258"/>
      <c r="G128" s="259">
        <f>ROUND(E128*F128,2)</f>
        <v>0</v>
      </c>
      <c r="H128" s="258"/>
      <c r="I128" s="259">
        <f>ROUND(E128*H128,2)</f>
        <v>0</v>
      </c>
      <c r="J128" s="258"/>
      <c r="K128" s="259">
        <f>ROUND(E128*J128,2)</f>
        <v>0</v>
      </c>
      <c r="L128" s="259">
        <v>21</v>
      </c>
      <c r="M128" s="259">
        <f>G128*(1+L128/100)</f>
        <v>0</v>
      </c>
      <c r="N128" s="257">
        <v>0</v>
      </c>
      <c r="O128" s="257">
        <f>ROUND(E128*N128,2)</f>
        <v>0</v>
      </c>
      <c r="P128" s="257">
        <v>0</v>
      </c>
      <c r="Q128" s="257">
        <f>ROUND(E128*P128,2)</f>
        <v>0</v>
      </c>
      <c r="R128" s="259"/>
      <c r="S128" s="259" t="s">
        <v>424</v>
      </c>
      <c r="T128" s="260" t="s">
        <v>260</v>
      </c>
      <c r="U128" s="221">
        <v>0</v>
      </c>
      <c r="V128" s="221">
        <f>ROUND(E128*U128,2)</f>
        <v>0</v>
      </c>
      <c r="W128" s="221"/>
      <c r="X128" s="221" t="s">
        <v>372</v>
      </c>
      <c r="Y128" s="221" t="s">
        <v>262</v>
      </c>
      <c r="Z128" s="210"/>
      <c r="AA128" s="210"/>
      <c r="AB128" s="210"/>
      <c r="AC128" s="210"/>
      <c r="AD128" s="210"/>
      <c r="AE128" s="210"/>
      <c r="AF128" s="210"/>
      <c r="AG128" s="210" t="s">
        <v>373</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54">
        <v>108</v>
      </c>
      <c r="B129" s="255" t="s">
        <v>703</v>
      </c>
      <c r="C129" s="262" t="s">
        <v>704</v>
      </c>
      <c r="D129" s="256" t="s">
        <v>423</v>
      </c>
      <c r="E129" s="257">
        <v>9</v>
      </c>
      <c r="F129" s="258"/>
      <c r="G129" s="259">
        <f>ROUND(E129*F129,2)</f>
        <v>0</v>
      </c>
      <c r="H129" s="258"/>
      <c r="I129" s="259">
        <f>ROUND(E129*H129,2)</f>
        <v>0</v>
      </c>
      <c r="J129" s="258"/>
      <c r="K129" s="259">
        <f>ROUND(E129*J129,2)</f>
        <v>0</v>
      </c>
      <c r="L129" s="259">
        <v>21</v>
      </c>
      <c r="M129" s="259">
        <f>G129*(1+L129/100)</f>
        <v>0</v>
      </c>
      <c r="N129" s="257">
        <v>0</v>
      </c>
      <c r="O129" s="257">
        <f>ROUND(E129*N129,2)</f>
        <v>0</v>
      </c>
      <c r="P129" s="257">
        <v>0</v>
      </c>
      <c r="Q129" s="257">
        <f>ROUND(E129*P129,2)</f>
        <v>0</v>
      </c>
      <c r="R129" s="259"/>
      <c r="S129" s="259" t="s">
        <v>424</v>
      </c>
      <c r="T129" s="260" t="s">
        <v>260</v>
      </c>
      <c r="U129" s="221">
        <v>0</v>
      </c>
      <c r="V129" s="221">
        <f>ROUND(E129*U129,2)</f>
        <v>0</v>
      </c>
      <c r="W129" s="221"/>
      <c r="X129" s="221" t="s">
        <v>372</v>
      </c>
      <c r="Y129" s="221" t="s">
        <v>262</v>
      </c>
      <c r="Z129" s="210"/>
      <c r="AA129" s="210"/>
      <c r="AB129" s="210"/>
      <c r="AC129" s="210"/>
      <c r="AD129" s="210"/>
      <c r="AE129" s="210"/>
      <c r="AF129" s="210"/>
      <c r="AG129" s="210" t="s">
        <v>373</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54">
        <v>109</v>
      </c>
      <c r="B130" s="255" t="s">
        <v>705</v>
      </c>
      <c r="C130" s="262" t="s">
        <v>706</v>
      </c>
      <c r="D130" s="256" t="s">
        <v>423</v>
      </c>
      <c r="E130" s="257">
        <v>10</v>
      </c>
      <c r="F130" s="258"/>
      <c r="G130" s="259">
        <f>ROUND(E130*F130,2)</f>
        <v>0</v>
      </c>
      <c r="H130" s="258"/>
      <c r="I130" s="259">
        <f>ROUND(E130*H130,2)</f>
        <v>0</v>
      </c>
      <c r="J130" s="258"/>
      <c r="K130" s="259">
        <f>ROUND(E130*J130,2)</f>
        <v>0</v>
      </c>
      <c r="L130" s="259">
        <v>21</v>
      </c>
      <c r="M130" s="259">
        <f>G130*(1+L130/100)</f>
        <v>0</v>
      </c>
      <c r="N130" s="257">
        <v>0</v>
      </c>
      <c r="O130" s="257">
        <f>ROUND(E130*N130,2)</f>
        <v>0</v>
      </c>
      <c r="P130" s="257">
        <v>0</v>
      </c>
      <c r="Q130" s="257">
        <f>ROUND(E130*P130,2)</f>
        <v>0</v>
      </c>
      <c r="R130" s="259"/>
      <c r="S130" s="259" t="s">
        <v>424</v>
      </c>
      <c r="T130" s="260" t="s">
        <v>260</v>
      </c>
      <c r="U130" s="221">
        <v>0</v>
      </c>
      <c r="V130" s="221">
        <f>ROUND(E130*U130,2)</f>
        <v>0</v>
      </c>
      <c r="W130" s="221"/>
      <c r="X130" s="221" t="s">
        <v>372</v>
      </c>
      <c r="Y130" s="221" t="s">
        <v>262</v>
      </c>
      <c r="Z130" s="210"/>
      <c r="AA130" s="210"/>
      <c r="AB130" s="210"/>
      <c r="AC130" s="210"/>
      <c r="AD130" s="210"/>
      <c r="AE130" s="210"/>
      <c r="AF130" s="210"/>
      <c r="AG130" s="210" t="s">
        <v>373</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54">
        <v>110</v>
      </c>
      <c r="B131" s="255" t="s">
        <v>707</v>
      </c>
      <c r="C131" s="262" t="s">
        <v>708</v>
      </c>
      <c r="D131" s="256" t="s">
        <v>423</v>
      </c>
      <c r="E131" s="257">
        <v>8</v>
      </c>
      <c r="F131" s="258"/>
      <c r="G131" s="259">
        <f>ROUND(E131*F131,2)</f>
        <v>0</v>
      </c>
      <c r="H131" s="258"/>
      <c r="I131" s="259">
        <f>ROUND(E131*H131,2)</f>
        <v>0</v>
      </c>
      <c r="J131" s="258"/>
      <c r="K131" s="259">
        <f>ROUND(E131*J131,2)</f>
        <v>0</v>
      </c>
      <c r="L131" s="259">
        <v>21</v>
      </c>
      <c r="M131" s="259">
        <f>G131*(1+L131/100)</f>
        <v>0</v>
      </c>
      <c r="N131" s="257">
        <v>0</v>
      </c>
      <c r="O131" s="257">
        <f>ROUND(E131*N131,2)</f>
        <v>0</v>
      </c>
      <c r="P131" s="257">
        <v>0</v>
      </c>
      <c r="Q131" s="257">
        <f>ROUND(E131*P131,2)</f>
        <v>0</v>
      </c>
      <c r="R131" s="259"/>
      <c r="S131" s="259" t="s">
        <v>424</v>
      </c>
      <c r="T131" s="260" t="s">
        <v>260</v>
      </c>
      <c r="U131" s="221">
        <v>0</v>
      </c>
      <c r="V131" s="221">
        <f>ROUND(E131*U131,2)</f>
        <v>0</v>
      </c>
      <c r="W131" s="221"/>
      <c r="X131" s="221" t="s">
        <v>372</v>
      </c>
      <c r="Y131" s="221" t="s">
        <v>262</v>
      </c>
      <c r="Z131" s="210"/>
      <c r="AA131" s="210"/>
      <c r="AB131" s="210"/>
      <c r="AC131" s="210"/>
      <c r="AD131" s="210"/>
      <c r="AE131" s="210"/>
      <c r="AF131" s="210"/>
      <c r="AG131" s="210" t="s">
        <v>373</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54">
        <v>111</v>
      </c>
      <c r="B132" s="255" t="s">
        <v>709</v>
      </c>
      <c r="C132" s="262" t="s">
        <v>710</v>
      </c>
      <c r="D132" s="256" t="s">
        <v>423</v>
      </c>
      <c r="E132" s="257">
        <v>8</v>
      </c>
      <c r="F132" s="258"/>
      <c r="G132" s="259">
        <f>ROUND(E132*F132,2)</f>
        <v>0</v>
      </c>
      <c r="H132" s="258"/>
      <c r="I132" s="259">
        <f>ROUND(E132*H132,2)</f>
        <v>0</v>
      </c>
      <c r="J132" s="258"/>
      <c r="K132" s="259">
        <f>ROUND(E132*J132,2)</f>
        <v>0</v>
      </c>
      <c r="L132" s="259">
        <v>21</v>
      </c>
      <c r="M132" s="259">
        <f>G132*(1+L132/100)</f>
        <v>0</v>
      </c>
      <c r="N132" s="257">
        <v>0</v>
      </c>
      <c r="O132" s="257">
        <f>ROUND(E132*N132,2)</f>
        <v>0</v>
      </c>
      <c r="P132" s="257">
        <v>0</v>
      </c>
      <c r="Q132" s="257">
        <f>ROUND(E132*P132,2)</f>
        <v>0</v>
      </c>
      <c r="R132" s="259"/>
      <c r="S132" s="259" t="s">
        <v>424</v>
      </c>
      <c r="T132" s="260" t="s">
        <v>260</v>
      </c>
      <c r="U132" s="221">
        <v>0</v>
      </c>
      <c r="V132" s="221">
        <f>ROUND(E132*U132,2)</f>
        <v>0</v>
      </c>
      <c r="W132" s="221"/>
      <c r="X132" s="221" t="s">
        <v>372</v>
      </c>
      <c r="Y132" s="221" t="s">
        <v>262</v>
      </c>
      <c r="Z132" s="210"/>
      <c r="AA132" s="210"/>
      <c r="AB132" s="210"/>
      <c r="AC132" s="210"/>
      <c r="AD132" s="210"/>
      <c r="AE132" s="210"/>
      <c r="AF132" s="210"/>
      <c r="AG132" s="210" t="s">
        <v>373</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x14ac:dyDescent="0.2">
      <c r="A133" s="224" t="s">
        <v>254</v>
      </c>
      <c r="B133" s="225" t="s">
        <v>210</v>
      </c>
      <c r="C133" s="244" t="s">
        <v>211</v>
      </c>
      <c r="D133" s="226"/>
      <c r="E133" s="227"/>
      <c r="F133" s="228"/>
      <c r="G133" s="228">
        <f>SUMIF(AG134:AG143,"&lt;&gt;NOR",G134:G143)</f>
        <v>0</v>
      </c>
      <c r="H133" s="228"/>
      <c r="I133" s="228">
        <f>SUM(I134:I143)</f>
        <v>0</v>
      </c>
      <c r="J133" s="228"/>
      <c r="K133" s="228">
        <f>SUM(K134:K143)</f>
        <v>0</v>
      </c>
      <c r="L133" s="228"/>
      <c r="M133" s="228">
        <f>SUM(M134:M143)</f>
        <v>0</v>
      </c>
      <c r="N133" s="227"/>
      <c r="O133" s="227">
        <f>SUM(O134:O143)</f>
        <v>0</v>
      </c>
      <c r="P133" s="227"/>
      <c r="Q133" s="227">
        <f>SUM(Q134:Q143)</f>
        <v>0</v>
      </c>
      <c r="R133" s="228"/>
      <c r="S133" s="228"/>
      <c r="T133" s="229"/>
      <c r="U133" s="223"/>
      <c r="V133" s="223">
        <f>SUM(V134:V143)</f>
        <v>0</v>
      </c>
      <c r="W133" s="223"/>
      <c r="X133" s="223"/>
      <c r="Y133" s="223"/>
      <c r="AG133" t="s">
        <v>255</v>
      </c>
    </row>
    <row r="134" spans="1:60" outlineLevel="1" x14ac:dyDescent="0.2">
      <c r="A134" s="254">
        <v>112</v>
      </c>
      <c r="B134" s="255" t="s">
        <v>711</v>
      </c>
      <c r="C134" s="262" t="s">
        <v>712</v>
      </c>
      <c r="D134" s="256" t="s">
        <v>309</v>
      </c>
      <c r="E134" s="257">
        <v>74</v>
      </c>
      <c r="F134" s="258"/>
      <c r="G134" s="259">
        <f>ROUND(E134*F134,2)</f>
        <v>0</v>
      </c>
      <c r="H134" s="258"/>
      <c r="I134" s="259">
        <f>ROUND(E134*H134,2)</f>
        <v>0</v>
      </c>
      <c r="J134" s="258"/>
      <c r="K134" s="259">
        <f>ROUND(E134*J134,2)</f>
        <v>0</v>
      </c>
      <c r="L134" s="259">
        <v>21</v>
      </c>
      <c r="M134" s="259">
        <f>G134*(1+L134/100)</f>
        <v>0</v>
      </c>
      <c r="N134" s="257">
        <v>0</v>
      </c>
      <c r="O134" s="257">
        <f>ROUND(E134*N134,2)</f>
        <v>0</v>
      </c>
      <c r="P134" s="257">
        <v>0</v>
      </c>
      <c r="Q134" s="257">
        <f>ROUND(E134*P134,2)</f>
        <v>0</v>
      </c>
      <c r="R134" s="259"/>
      <c r="S134" s="259" t="s">
        <v>424</v>
      </c>
      <c r="T134" s="260" t="s">
        <v>260</v>
      </c>
      <c r="U134" s="221">
        <v>0</v>
      </c>
      <c r="V134" s="221">
        <f>ROUND(E134*U134,2)</f>
        <v>0</v>
      </c>
      <c r="W134" s="221"/>
      <c r="X134" s="221" t="s">
        <v>301</v>
      </c>
      <c r="Y134" s="221" t="s">
        <v>262</v>
      </c>
      <c r="Z134" s="210"/>
      <c r="AA134" s="210"/>
      <c r="AB134" s="210"/>
      <c r="AC134" s="210"/>
      <c r="AD134" s="210"/>
      <c r="AE134" s="210"/>
      <c r="AF134" s="210"/>
      <c r="AG134" s="210" t="s">
        <v>713</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54">
        <v>113</v>
      </c>
      <c r="B135" s="255" t="s">
        <v>714</v>
      </c>
      <c r="C135" s="262" t="s">
        <v>715</v>
      </c>
      <c r="D135" s="256" t="s">
        <v>309</v>
      </c>
      <c r="E135" s="257">
        <v>8</v>
      </c>
      <c r="F135" s="258"/>
      <c r="G135" s="259">
        <f>ROUND(E135*F135,2)</f>
        <v>0</v>
      </c>
      <c r="H135" s="258"/>
      <c r="I135" s="259">
        <f>ROUND(E135*H135,2)</f>
        <v>0</v>
      </c>
      <c r="J135" s="258"/>
      <c r="K135" s="259">
        <f>ROUND(E135*J135,2)</f>
        <v>0</v>
      </c>
      <c r="L135" s="259">
        <v>21</v>
      </c>
      <c r="M135" s="259">
        <f>G135*(1+L135/100)</f>
        <v>0</v>
      </c>
      <c r="N135" s="257">
        <v>0</v>
      </c>
      <c r="O135" s="257">
        <f>ROUND(E135*N135,2)</f>
        <v>0</v>
      </c>
      <c r="P135" s="257">
        <v>0</v>
      </c>
      <c r="Q135" s="257">
        <f>ROUND(E135*P135,2)</f>
        <v>0</v>
      </c>
      <c r="R135" s="259"/>
      <c r="S135" s="259" t="s">
        <v>424</v>
      </c>
      <c r="T135" s="260" t="s">
        <v>260</v>
      </c>
      <c r="U135" s="221">
        <v>0</v>
      </c>
      <c r="V135" s="221">
        <f>ROUND(E135*U135,2)</f>
        <v>0</v>
      </c>
      <c r="W135" s="221"/>
      <c r="X135" s="221" t="s">
        <v>301</v>
      </c>
      <c r="Y135" s="221" t="s">
        <v>262</v>
      </c>
      <c r="Z135" s="210"/>
      <c r="AA135" s="210"/>
      <c r="AB135" s="210"/>
      <c r="AC135" s="210"/>
      <c r="AD135" s="210"/>
      <c r="AE135" s="210"/>
      <c r="AF135" s="210"/>
      <c r="AG135" s="210" t="s">
        <v>713</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54">
        <v>114</v>
      </c>
      <c r="B136" s="255" t="s">
        <v>716</v>
      </c>
      <c r="C136" s="262" t="s">
        <v>717</v>
      </c>
      <c r="D136" s="256" t="s">
        <v>309</v>
      </c>
      <c r="E136" s="257">
        <v>16</v>
      </c>
      <c r="F136" s="258"/>
      <c r="G136" s="259">
        <f>ROUND(E136*F136,2)</f>
        <v>0</v>
      </c>
      <c r="H136" s="258"/>
      <c r="I136" s="259">
        <f>ROUND(E136*H136,2)</f>
        <v>0</v>
      </c>
      <c r="J136" s="258"/>
      <c r="K136" s="259">
        <f>ROUND(E136*J136,2)</f>
        <v>0</v>
      </c>
      <c r="L136" s="259">
        <v>21</v>
      </c>
      <c r="M136" s="259">
        <f>G136*(1+L136/100)</f>
        <v>0</v>
      </c>
      <c r="N136" s="257">
        <v>0</v>
      </c>
      <c r="O136" s="257">
        <f>ROUND(E136*N136,2)</f>
        <v>0</v>
      </c>
      <c r="P136" s="257">
        <v>0</v>
      </c>
      <c r="Q136" s="257">
        <f>ROUND(E136*P136,2)</f>
        <v>0</v>
      </c>
      <c r="R136" s="259"/>
      <c r="S136" s="259" t="s">
        <v>424</v>
      </c>
      <c r="T136" s="260" t="s">
        <v>260</v>
      </c>
      <c r="U136" s="221">
        <v>0</v>
      </c>
      <c r="V136" s="221">
        <f>ROUND(E136*U136,2)</f>
        <v>0</v>
      </c>
      <c r="W136" s="221"/>
      <c r="X136" s="221" t="s">
        <v>301</v>
      </c>
      <c r="Y136" s="221" t="s">
        <v>262</v>
      </c>
      <c r="Z136" s="210"/>
      <c r="AA136" s="210"/>
      <c r="AB136" s="210"/>
      <c r="AC136" s="210"/>
      <c r="AD136" s="210"/>
      <c r="AE136" s="210"/>
      <c r="AF136" s="210"/>
      <c r="AG136" s="210" t="s">
        <v>713</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54">
        <v>115</v>
      </c>
      <c r="B137" s="255" t="s">
        <v>718</v>
      </c>
      <c r="C137" s="262" t="s">
        <v>719</v>
      </c>
      <c r="D137" s="256" t="s">
        <v>309</v>
      </c>
      <c r="E137" s="257">
        <v>140</v>
      </c>
      <c r="F137" s="258"/>
      <c r="G137" s="259">
        <f>ROUND(E137*F137,2)</f>
        <v>0</v>
      </c>
      <c r="H137" s="258"/>
      <c r="I137" s="259">
        <f>ROUND(E137*H137,2)</f>
        <v>0</v>
      </c>
      <c r="J137" s="258"/>
      <c r="K137" s="259">
        <f>ROUND(E137*J137,2)</f>
        <v>0</v>
      </c>
      <c r="L137" s="259">
        <v>21</v>
      </c>
      <c r="M137" s="259">
        <f>G137*(1+L137/100)</f>
        <v>0</v>
      </c>
      <c r="N137" s="257">
        <v>0</v>
      </c>
      <c r="O137" s="257">
        <f>ROUND(E137*N137,2)</f>
        <v>0</v>
      </c>
      <c r="P137" s="257">
        <v>0</v>
      </c>
      <c r="Q137" s="257">
        <f>ROUND(E137*P137,2)</f>
        <v>0</v>
      </c>
      <c r="R137" s="259"/>
      <c r="S137" s="259" t="s">
        <v>424</v>
      </c>
      <c r="T137" s="260" t="s">
        <v>260</v>
      </c>
      <c r="U137" s="221">
        <v>0</v>
      </c>
      <c r="V137" s="221">
        <f>ROUND(E137*U137,2)</f>
        <v>0</v>
      </c>
      <c r="W137" s="221"/>
      <c r="X137" s="221" t="s">
        <v>301</v>
      </c>
      <c r="Y137" s="221" t="s">
        <v>262</v>
      </c>
      <c r="Z137" s="210"/>
      <c r="AA137" s="210"/>
      <c r="AB137" s="210"/>
      <c r="AC137" s="210"/>
      <c r="AD137" s="210"/>
      <c r="AE137" s="210"/>
      <c r="AF137" s="210"/>
      <c r="AG137" s="210" t="s">
        <v>713</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54">
        <v>116</v>
      </c>
      <c r="B138" s="255" t="s">
        <v>720</v>
      </c>
      <c r="C138" s="262" t="s">
        <v>721</v>
      </c>
      <c r="D138" s="256" t="s">
        <v>423</v>
      </c>
      <c r="E138" s="257">
        <v>8</v>
      </c>
      <c r="F138" s="258"/>
      <c r="G138" s="259">
        <f>ROUND(E138*F138,2)</f>
        <v>0</v>
      </c>
      <c r="H138" s="258"/>
      <c r="I138" s="259">
        <f>ROUND(E138*H138,2)</f>
        <v>0</v>
      </c>
      <c r="J138" s="258"/>
      <c r="K138" s="259">
        <f>ROUND(E138*J138,2)</f>
        <v>0</v>
      </c>
      <c r="L138" s="259">
        <v>21</v>
      </c>
      <c r="M138" s="259">
        <f>G138*(1+L138/100)</f>
        <v>0</v>
      </c>
      <c r="N138" s="257">
        <v>0</v>
      </c>
      <c r="O138" s="257">
        <f>ROUND(E138*N138,2)</f>
        <v>0</v>
      </c>
      <c r="P138" s="257">
        <v>0</v>
      </c>
      <c r="Q138" s="257">
        <f>ROUND(E138*P138,2)</f>
        <v>0</v>
      </c>
      <c r="R138" s="259"/>
      <c r="S138" s="259" t="s">
        <v>424</v>
      </c>
      <c r="T138" s="260" t="s">
        <v>260</v>
      </c>
      <c r="U138" s="221">
        <v>0</v>
      </c>
      <c r="V138" s="221">
        <f>ROUND(E138*U138,2)</f>
        <v>0</v>
      </c>
      <c r="W138" s="221"/>
      <c r="X138" s="221" t="s">
        <v>301</v>
      </c>
      <c r="Y138" s="221" t="s">
        <v>262</v>
      </c>
      <c r="Z138" s="210"/>
      <c r="AA138" s="210"/>
      <c r="AB138" s="210"/>
      <c r="AC138" s="210"/>
      <c r="AD138" s="210"/>
      <c r="AE138" s="210"/>
      <c r="AF138" s="210"/>
      <c r="AG138" s="210" t="s">
        <v>713</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54">
        <v>117</v>
      </c>
      <c r="B139" s="255" t="s">
        <v>722</v>
      </c>
      <c r="C139" s="262" t="s">
        <v>723</v>
      </c>
      <c r="D139" s="256" t="s">
        <v>423</v>
      </c>
      <c r="E139" s="257">
        <v>102</v>
      </c>
      <c r="F139" s="258"/>
      <c r="G139" s="259">
        <f>ROUND(E139*F139,2)</f>
        <v>0</v>
      </c>
      <c r="H139" s="258"/>
      <c r="I139" s="259">
        <f>ROUND(E139*H139,2)</f>
        <v>0</v>
      </c>
      <c r="J139" s="258"/>
      <c r="K139" s="259">
        <f>ROUND(E139*J139,2)</f>
        <v>0</v>
      </c>
      <c r="L139" s="259">
        <v>21</v>
      </c>
      <c r="M139" s="259">
        <f>G139*(1+L139/100)</f>
        <v>0</v>
      </c>
      <c r="N139" s="257">
        <v>0</v>
      </c>
      <c r="O139" s="257">
        <f>ROUND(E139*N139,2)</f>
        <v>0</v>
      </c>
      <c r="P139" s="257">
        <v>0</v>
      </c>
      <c r="Q139" s="257">
        <f>ROUND(E139*P139,2)</f>
        <v>0</v>
      </c>
      <c r="R139" s="259"/>
      <c r="S139" s="259" t="s">
        <v>424</v>
      </c>
      <c r="T139" s="260" t="s">
        <v>260</v>
      </c>
      <c r="U139" s="221">
        <v>0</v>
      </c>
      <c r="V139" s="221">
        <f>ROUND(E139*U139,2)</f>
        <v>0</v>
      </c>
      <c r="W139" s="221"/>
      <c r="X139" s="221" t="s">
        <v>301</v>
      </c>
      <c r="Y139" s="221" t="s">
        <v>262</v>
      </c>
      <c r="Z139" s="210"/>
      <c r="AA139" s="210"/>
      <c r="AB139" s="210"/>
      <c r="AC139" s="210"/>
      <c r="AD139" s="210"/>
      <c r="AE139" s="210"/>
      <c r="AF139" s="210"/>
      <c r="AG139" s="210" t="s">
        <v>713</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54">
        <v>118</v>
      </c>
      <c r="B140" s="255" t="s">
        <v>724</v>
      </c>
      <c r="C140" s="262" t="s">
        <v>725</v>
      </c>
      <c r="D140" s="256" t="s">
        <v>423</v>
      </c>
      <c r="E140" s="257">
        <v>20</v>
      </c>
      <c r="F140" s="258"/>
      <c r="G140" s="259">
        <f>ROUND(E140*F140,2)</f>
        <v>0</v>
      </c>
      <c r="H140" s="258"/>
      <c r="I140" s="259">
        <f>ROUND(E140*H140,2)</f>
        <v>0</v>
      </c>
      <c r="J140" s="258"/>
      <c r="K140" s="259">
        <f>ROUND(E140*J140,2)</f>
        <v>0</v>
      </c>
      <c r="L140" s="259">
        <v>21</v>
      </c>
      <c r="M140" s="259">
        <f>G140*(1+L140/100)</f>
        <v>0</v>
      </c>
      <c r="N140" s="257">
        <v>0</v>
      </c>
      <c r="O140" s="257">
        <f>ROUND(E140*N140,2)</f>
        <v>0</v>
      </c>
      <c r="P140" s="257">
        <v>0</v>
      </c>
      <c r="Q140" s="257">
        <f>ROUND(E140*P140,2)</f>
        <v>0</v>
      </c>
      <c r="R140" s="259"/>
      <c r="S140" s="259" t="s">
        <v>424</v>
      </c>
      <c r="T140" s="260" t="s">
        <v>260</v>
      </c>
      <c r="U140" s="221">
        <v>0</v>
      </c>
      <c r="V140" s="221">
        <f>ROUND(E140*U140,2)</f>
        <v>0</v>
      </c>
      <c r="W140" s="221"/>
      <c r="X140" s="221" t="s">
        <v>301</v>
      </c>
      <c r="Y140" s="221" t="s">
        <v>262</v>
      </c>
      <c r="Z140" s="210"/>
      <c r="AA140" s="210"/>
      <c r="AB140" s="210"/>
      <c r="AC140" s="210"/>
      <c r="AD140" s="210"/>
      <c r="AE140" s="210"/>
      <c r="AF140" s="210"/>
      <c r="AG140" s="210" t="s">
        <v>713</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54">
        <v>119</v>
      </c>
      <c r="B141" s="255" t="s">
        <v>726</v>
      </c>
      <c r="C141" s="262" t="s">
        <v>727</v>
      </c>
      <c r="D141" s="256" t="s">
        <v>423</v>
      </c>
      <c r="E141" s="257">
        <v>1</v>
      </c>
      <c r="F141" s="258"/>
      <c r="G141" s="259">
        <f>ROUND(E141*F141,2)</f>
        <v>0</v>
      </c>
      <c r="H141" s="258"/>
      <c r="I141" s="259">
        <f>ROUND(E141*H141,2)</f>
        <v>0</v>
      </c>
      <c r="J141" s="258"/>
      <c r="K141" s="259">
        <f>ROUND(E141*J141,2)</f>
        <v>0</v>
      </c>
      <c r="L141" s="259">
        <v>21</v>
      </c>
      <c r="M141" s="259">
        <f>G141*(1+L141/100)</f>
        <v>0</v>
      </c>
      <c r="N141" s="257">
        <v>0</v>
      </c>
      <c r="O141" s="257">
        <f>ROUND(E141*N141,2)</f>
        <v>0</v>
      </c>
      <c r="P141" s="257">
        <v>0</v>
      </c>
      <c r="Q141" s="257">
        <f>ROUND(E141*P141,2)</f>
        <v>0</v>
      </c>
      <c r="R141" s="259"/>
      <c r="S141" s="259" t="s">
        <v>424</v>
      </c>
      <c r="T141" s="260" t="s">
        <v>260</v>
      </c>
      <c r="U141" s="221">
        <v>0</v>
      </c>
      <c r="V141" s="221">
        <f>ROUND(E141*U141,2)</f>
        <v>0</v>
      </c>
      <c r="W141" s="221"/>
      <c r="X141" s="221" t="s">
        <v>301</v>
      </c>
      <c r="Y141" s="221" t="s">
        <v>262</v>
      </c>
      <c r="Z141" s="210"/>
      <c r="AA141" s="210"/>
      <c r="AB141" s="210"/>
      <c r="AC141" s="210"/>
      <c r="AD141" s="210"/>
      <c r="AE141" s="210"/>
      <c r="AF141" s="210"/>
      <c r="AG141" s="210" t="s">
        <v>713</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54">
        <v>120</v>
      </c>
      <c r="B142" s="255" t="s">
        <v>728</v>
      </c>
      <c r="C142" s="262" t="s">
        <v>729</v>
      </c>
      <c r="D142" s="256" t="s">
        <v>423</v>
      </c>
      <c r="E142" s="257">
        <v>8</v>
      </c>
      <c r="F142" s="258"/>
      <c r="G142" s="259">
        <f>ROUND(E142*F142,2)</f>
        <v>0</v>
      </c>
      <c r="H142" s="258"/>
      <c r="I142" s="259">
        <f>ROUND(E142*H142,2)</f>
        <v>0</v>
      </c>
      <c r="J142" s="258"/>
      <c r="K142" s="259">
        <f>ROUND(E142*J142,2)</f>
        <v>0</v>
      </c>
      <c r="L142" s="259">
        <v>21</v>
      </c>
      <c r="M142" s="259">
        <f>G142*(1+L142/100)</f>
        <v>0</v>
      </c>
      <c r="N142" s="257">
        <v>0</v>
      </c>
      <c r="O142" s="257">
        <f>ROUND(E142*N142,2)</f>
        <v>0</v>
      </c>
      <c r="P142" s="257">
        <v>0</v>
      </c>
      <c r="Q142" s="257">
        <f>ROUND(E142*P142,2)</f>
        <v>0</v>
      </c>
      <c r="R142" s="259"/>
      <c r="S142" s="259" t="s">
        <v>424</v>
      </c>
      <c r="T142" s="260" t="s">
        <v>260</v>
      </c>
      <c r="U142" s="221">
        <v>0</v>
      </c>
      <c r="V142" s="221">
        <f>ROUND(E142*U142,2)</f>
        <v>0</v>
      </c>
      <c r="W142" s="221"/>
      <c r="X142" s="221" t="s">
        <v>301</v>
      </c>
      <c r="Y142" s="221" t="s">
        <v>262</v>
      </c>
      <c r="Z142" s="210"/>
      <c r="AA142" s="210"/>
      <c r="AB142" s="210"/>
      <c r="AC142" s="210"/>
      <c r="AD142" s="210"/>
      <c r="AE142" s="210"/>
      <c r="AF142" s="210"/>
      <c r="AG142" s="210" t="s">
        <v>713</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54">
        <v>121</v>
      </c>
      <c r="B143" s="255" t="s">
        <v>730</v>
      </c>
      <c r="C143" s="262" t="s">
        <v>731</v>
      </c>
      <c r="D143" s="256" t="s">
        <v>423</v>
      </c>
      <c r="E143" s="257">
        <v>8</v>
      </c>
      <c r="F143" s="258"/>
      <c r="G143" s="259">
        <f>ROUND(E143*F143,2)</f>
        <v>0</v>
      </c>
      <c r="H143" s="258"/>
      <c r="I143" s="259">
        <f>ROUND(E143*H143,2)</f>
        <v>0</v>
      </c>
      <c r="J143" s="258"/>
      <c r="K143" s="259">
        <f>ROUND(E143*J143,2)</f>
        <v>0</v>
      </c>
      <c r="L143" s="259">
        <v>21</v>
      </c>
      <c r="M143" s="259">
        <f>G143*(1+L143/100)</f>
        <v>0</v>
      </c>
      <c r="N143" s="257">
        <v>0</v>
      </c>
      <c r="O143" s="257">
        <f>ROUND(E143*N143,2)</f>
        <v>0</v>
      </c>
      <c r="P143" s="257">
        <v>0</v>
      </c>
      <c r="Q143" s="257">
        <f>ROUND(E143*P143,2)</f>
        <v>0</v>
      </c>
      <c r="R143" s="259"/>
      <c r="S143" s="259" t="s">
        <v>424</v>
      </c>
      <c r="T143" s="260" t="s">
        <v>260</v>
      </c>
      <c r="U143" s="221">
        <v>0</v>
      </c>
      <c r="V143" s="221">
        <f>ROUND(E143*U143,2)</f>
        <v>0</v>
      </c>
      <c r="W143" s="221"/>
      <c r="X143" s="221" t="s">
        <v>301</v>
      </c>
      <c r="Y143" s="221" t="s">
        <v>262</v>
      </c>
      <c r="Z143" s="210"/>
      <c r="AA143" s="210"/>
      <c r="AB143" s="210"/>
      <c r="AC143" s="210"/>
      <c r="AD143" s="210"/>
      <c r="AE143" s="210"/>
      <c r="AF143" s="210"/>
      <c r="AG143" s="210" t="s">
        <v>713</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x14ac:dyDescent="0.2">
      <c r="A144" s="224" t="s">
        <v>254</v>
      </c>
      <c r="B144" s="225" t="s">
        <v>212</v>
      </c>
      <c r="C144" s="244" t="s">
        <v>213</v>
      </c>
      <c r="D144" s="226"/>
      <c r="E144" s="227"/>
      <c r="F144" s="228"/>
      <c r="G144" s="228">
        <f>SUMIF(AG145:AG154,"&lt;&gt;NOR",G145:G154)</f>
        <v>0</v>
      </c>
      <c r="H144" s="228"/>
      <c r="I144" s="228">
        <f>SUM(I145:I154)</f>
        <v>0</v>
      </c>
      <c r="J144" s="228"/>
      <c r="K144" s="228">
        <f>SUM(K145:K154)</f>
        <v>0</v>
      </c>
      <c r="L144" s="228"/>
      <c r="M144" s="228">
        <f>SUM(M145:M154)</f>
        <v>0</v>
      </c>
      <c r="N144" s="227"/>
      <c r="O144" s="227">
        <f>SUM(O145:O154)</f>
        <v>0</v>
      </c>
      <c r="P144" s="227"/>
      <c r="Q144" s="227">
        <f>SUM(Q145:Q154)</f>
        <v>0</v>
      </c>
      <c r="R144" s="228"/>
      <c r="S144" s="228"/>
      <c r="T144" s="229"/>
      <c r="U144" s="223"/>
      <c r="V144" s="223">
        <f>SUM(V145:V154)</f>
        <v>0</v>
      </c>
      <c r="W144" s="223"/>
      <c r="X144" s="223"/>
      <c r="Y144" s="223"/>
      <c r="AG144" t="s">
        <v>255</v>
      </c>
    </row>
    <row r="145" spans="1:60" ht="22.5" outlineLevel="1" x14ac:dyDescent="0.2">
      <c r="A145" s="254">
        <v>122</v>
      </c>
      <c r="B145" s="255" t="s">
        <v>732</v>
      </c>
      <c r="C145" s="262" t="s">
        <v>733</v>
      </c>
      <c r="D145" s="256" t="s">
        <v>423</v>
      </c>
      <c r="E145" s="257">
        <v>41</v>
      </c>
      <c r="F145" s="258"/>
      <c r="G145" s="259">
        <f>ROUND(E145*F145,2)</f>
        <v>0</v>
      </c>
      <c r="H145" s="258"/>
      <c r="I145" s="259">
        <f>ROUND(E145*H145,2)</f>
        <v>0</v>
      </c>
      <c r="J145" s="258"/>
      <c r="K145" s="259">
        <f>ROUND(E145*J145,2)</f>
        <v>0</v>
      </c>
      <c r="L145" s="259">
        <v>21</v>
      </c>
      <c r="M145" s="259">
        <f>G145*(1+L145/100)</f>
        <v>0</v>
      </c>
      <c r="N145" s="257">
        <v>0</v>
      </c>
      <c r="O145" s="257">
        <f>ROUND(E145*N145,2)</f>
        <v>0</v>
      </c>
      <c r="P145" s="257">
        <v>0</v>
      </c>
      <c r="Q145" s="257">
        <f>ROUND(E145*P145,2)</f>
        <v>0</v>
      </c>
      <c r="R145" s="259"/>
      <c r="S145" s="259" t="s">
        <v>424</v>
      </c>
      <c r="T145" s="260" t="s">
        <v>260</v>
      </c>
      <c r="U145" s="221">
        <v>0</v>
      </c>
      <c r="V145" s="221">
        <f>ROUND(E145*U145,2)</f>
        <v>0</v>
      </c>
      <c r="W145" s="221"/>
      <c r="X145" s="221" t="s">
        <v>372</v>
      </c>
      <c r="Y145" s="221" t="s">
        <v>262</v>
      </c>
      <c r="Z145" s="210"/>
      <c r="AA145" s="210"/>
      <c r="AB145" s="210"/>
      <c r="AC145" s="210"/>
      <c r="AD145" s="210"/>
      <c r="AE145" s="210"/>
      <c r="AF145" s="210"/>
      <c r="AG145" s="210" t="s">
        <v>373</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54">
        <v>123</v>
      </c>
      <c r="B146" s="255" t="s">
        <v>734</v>
      </c>
      <c r="C146" s="262" t="s">
        <v>735</v>
      </c>
      <c r="D146" s="256" t="s">
        <v>442</v>
      </c>
      <c r="E146" s="257">
        <v>1</v>
      </c>
      <c r="F146" s="258"/>
      <c r="G146" s="259">
        <f>ROUND(E146*F146,2)</f>
        <v>0</v>
      </c>
      <c r="H146" s="258"/>
      <c r="I146" s="259">
        <f>ROUND(E146*H146,2)</f>
        <v>0</v>
      </c>
      <c r="J146" s="258"/>
      <c r="K146" s="259">
        <f>ROUND(E146*J146,2)</f>
        <v>0</v>
      </c>
      <c r="L146" s="259">
        <v>21</v>
      </c>
      <c r="M146" s="259">
        <f>G146*(1+L146/100)</f>
        <v>0</v>
      </c>
      <c r="N146" s="257">
        <v>0</v>
      </c>
      <c r="O146" s="257">
        <f>ROUND(E146*N146,2)</f>
        <v>0</v>
      </c>
      <c r="P146" s="257">
        <v>0</v>
      </c>
      <c r="Q146" s="257">
        <f>ROUND(E146*P146,2)</f>
        <v>0</v>
      </c>
      <c r="R146" s="259"/>
      <c r="S146" s="259" t="s">
        <v>424</v>
      </c>
      <c r="T146" s="260" t="s">
        <v>260</v>
      </c>
      <c r="U146" s="221">
        <v>0</v>
      </c>
      <c r="V146" s="221">
        <f>ROUND(E146*U146,2)</f>
        <v>0</v>
      </c>
      <c r="W146" s="221"/>
      <c r="X146" s="221" t="s">
        <v>372</v>
      </c>
      <c r="Y146" s="221" t="s">
        <v>262</v>
      </c>
      <c r="Z146" s="210"/>
      <c r="AA146" s="210"/>
      <c r="AB146" s="210"/>
      <c r="AC146" s="210"/>
      <c r="AD146" s="210"/>
      <c r="AE146" s="210"/>
      <c r="AF146" s="210"/>
      <c r="AG146" s="210" t="s">
        <v>373</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54">
        <v>124</v>
      </c>
      <c r="B147" s="255" t="s">
        <v>736</v>
      </c>
      <c r="C147" s="262" t="s">
        <v>737</v>
      </c>
      <c r="D147" s="256" t="s">
        <v>309</v>
      </c>
      <c r="E147" s="257">
        <v>290</v>
      </c>
      <c r="F147" s="258"/>
      <c r="G147" s="259">
        <f>ROUND(E147*F147,2)</f>
        <v>0</v>
      </c>
      <c r="H147" s="258"/>
      <c r="I147" s="259">
        <f>ROUND(E147*H147,2)</f>
        <v>0</v>
      </c>
      <c r="J147" s="258"/>
      <c r="K147" s="259">
        <f>ROUND(E147*J147,2)</f>
        <v>0</v>
      </c>
      <c r="L147" s="259">
        <v>21</v>
      </c>
      <c r="M147" s="259">
        <f>G147*(1+L147/100)</f>
        <v>0</v>
      </c>
      <c r="N147" s="257">
        <v>0</v>
      </c>
      <c r="O147" s="257">
        <f>ROUND(E147*N147,2)</f>
        <v>0</v>
      </c>
      <c r="P147" s="257">
        <v>0</v>
      </c>
      <c r="Q147" s="257">
        <f>ROUND(E147*P147,2)</f>
        <v>0</v>
      </c>
      <c r="R147" s="259"/>
      <c r="S147" s="259" t="s">
        <v>424</v>
      </c>
      <c r="T147" s="260" t="s">
        <v>260</v>
      </c>
      <c r="U147" s="221">
        <v>0</v>
      </c>
      <c r="V147" s="221">
        <f>ROUND(E147*U147,2)</f>
        <v>0</v>
      </c>
      <c r="W147" s="221"/>
      <c r="X147" s="221" t="s">
        <v>372</v>
      </c>
      <c r="Y147" s="221" t="s">
        <v>262</v>
      </c>
      <c r="Z147" s="210"/>
      <c r="AA147" s="210"/>
      <c r="AB147" s="210"/>
      <c r="AC147" s="210"/>
      <c r="AD147" s="210"/>
      <c r="AE147" s="210"/>
      <c r="AF147" s="210"/>
      <c r="AG147" s="210" t="s">
        <v>373</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54">
        <v>125</v>
      </c>
      <c r="B148" s="255" t="s">
        <v>738</v>
      </c>
      <c r="C148" s="262" t="s">
        <v>739</v>
      </c>
      <c r="D148" s="256" t="s">
        <v>423</v>
      </c>
      <c r="E148" s="257">
        <v>1</v>
      </c>
      <c r="F148" s="258"/>
      <c r="G148" s="259">
        <f>ROUND(E148*F148,2)</f>
        <v>0</v>
      </c>
      <c r="H148" s="258"/>
      <c r="I148" s="259">
        <f>ROUND(E148*H148,2)</f>
        <v>0</v>
      </c>
      <c r="J148" s="258"/>
      <c r="K148" s="259">
        <f>ROUND(E148*J148,2)</f>
        <v>0</v>
      </c>
      <c r="L148" s="259">
        <v>21</v>
      </c>
      <c r="M148" s="259">
        <f>G148*(1+L148/100)</f>
        <v>0</v>
      </c>
      <c r="N148" s="257">
        <v>0</v>
      </c>
      <c r="O148" s="257">
        <f>ROUND(E148*N148,2)</f>
        <v>0</v>
      </c>
      <c r="P148" s="257">
        <v>0</v>
      </c>
      <c r="Q148" s="257">
        <f>ROUND(E148*P148,2)</f>
        <v>0</v>
      </c>
      <c r="R148" s="259"/>
      <c r="S148" s="259" t="s">
        <v>424</v>
      </c>
      <c r="T148" s="260" t="s">
        <v>260</v>
      </c>
      <c r="U148" s="221">
        <v>0</v>
      </c>
      <c r="V148" s="221">
        <f>ROUND(E148*U148,2)</f>
        <v>0</v>
      </c>
      <c r="W148" s="221"/>
      <c r="X148" s="221" t="s">
        <v>372</v>
      </c>
      <c r="Y148" s="221" t="s">
        <v>262</v>
      </c>
      <c r="Z148" s="210"/>
      <c r="AA148" s="210"/>
      <c r="AB148" s="210"/>
      <c r="AC148" s="210"/>
      <c r="AD148" s="210"/>
      <c r="AE148" s="210"/>
      <c r="AF148" s="210"/>
      <c r="AG148" s="210" t="s">
        <v>373</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33.75" outlineLevel="1" x14ac:dyDescent="0.2">
      <c r="A149" s="234">
        <v>126</v>
      </c>
      <c r="B149" s="235" t="s">
        <v>740</v>
      </c>
      <c r="C149" s="245" t="s">
        <v>741</v>
      </c>
      <c r="D149" s="236" t="s">
        <v>423</v>
      </c>
      <c r="E149" s="237">
        <v>1</v>
      </c>
      <c r="F149" s="238"/>
      <c r="G149" s="239">
        <f>ROUND(E149*F149,2)</f>
        <v>0</v>
      </c>
      <c r="H149" s="238"/>
      <c r="I149" s="239">
        <f>ROUND(E149*H149,2)</f>
        <v>0</v>
      </c>
      <c r="J149" s="238"/>
      <c r="K149" s="239">
        <f>ROUND(E149*J149,2)</f>
        <v>0</v>
      </c>
      <c r="L149" s="239">
        <v>21</v>
      </c>
      <c r="M149" s="239">
        <f>G149*(1+L149/100)</f>
        <v>0</v>
      </c>
      <c r="N149" s="237">
        <v>0</v>
      </c>
      <c r="O149" s="237">
        <f>ROUND(E149*N149,2)</f>
        <v>0</v>
      </c>
      <c r="P149" s="237">
        <v>0</v>
      </c>
      <c r="Q149" s="237">
        <f>ROUND(E149*P149,2)</f>
        <v>0</v>
      </c>
      <c r="R149" s="239"/>
      <c r="S149" s="239" t="s">
        <v>424</v>
      </c>
      <c r="T149" s="240" t="s">
        <v>260</v>
      </c>
      <c r="U149" s="221">
        <v>0</v>
      </c>
      <c r="V149" s="221">
        <f>ROUND(E149*U149,2)</f>
        <v>0</v>
      </c>
      <c r="W149" s="221"/>
      <c r="X149" s="221" t="s">
        <v>372</v>
      </c>
      <c r="Y149" s="221" t="s">
        <v>262</v>
      </c>
      <c r="Z149" s="210"/>
      <c r="AA149" s="210"/>
      <c r="AB149" s="210"/>
      <c r="AC149" s="210"/>
      <c r="AD149" s="210"/>
      <c r="AE149" s="210"/>
      <c r="AF149" s="210"/>
      <c r="AG149" s="210" t="s">
        <v>373</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ht="22.5" outlineLevel="2" x14ac:dyDescent="0.2">
      <c r="A150" s="217"/>
      <c r="B150" s="218"/>
      <c r="C150" s="246" t="s">
        <v>742</v>
      </c>
      <c r="D150" s="242"/>
      <c r="E150" s="242"/>
      <c r="F150" s="242"/>
      <c r="G150" s="242"/>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265</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41" t="str">
        <f>C150</f>
        <v>monitorovací systém sítí a řízení, integrované rozhraní jako standard,  2x Ethernet, RS485, S0, 4x analog inputs, Wi-Fi Ready přes externí USB Wi-Fi Adaptér, EEBus pro inteligentní integrace</v>
      </c>
      <c r="BB150" s="210"/>
      <c r="BC150" s="210"/>
      <c r="BD150" s="210"/>
      <c r="BE150" s="210"/>
      <c r="BF150" s="210"/>
      <c r="BG150" s="210"/>
      <c r="BH150" s="210"/>
    </row>
    <row r="151" spans="1:60" outlineLevel="1" x14ac:dyDescent="0.2">
      <c r="A151" s="254">
        <v>127</v>
      </c>
      <c r="B151" s="255" t="s">
        <v>743</v>
      </c>
      <c r="C151" s="262" t="s">
        <v>744</v>
      </c>
      <c r="D151" s="256" t="s">
        <v>309</v>
      </c>
      <c r="E151" s="257">
        <v>3</v>
      </c>
      <c r="F151" s="258"/>
      <c r="G151" s="259">
        <f>ROUND(E151*F151,2)</f>
        <v>0</v>
      </c>
      <c r="H151" s="258"/>
      <c r="I151" s="259">
        <f>ROUND(E151*H151,2)</f>
        <v>0</v>
      </c>
      <c r="J151" s="258"/>
      <c r="K151" s="259">
        <f>ROUND(E151*J151,2)</f>
        <v>0</v>
      </c>
      <c r="L151" s="259">
        <v>21</v>
      </c>
      <c r="M151" s="259">
        <f>G151*(1+L151/100)</f>
        <v>0</v>
      </c>
      <c r="N151" s="257">
        <v>0</v>
      </c>
      <c r="O151" s="257">
        <f>ROUND(E151*N151,2)</f>
        <v>0</v>
      </c>
      <c r="P151" s="257">
        <v>0</v>
      </c>
      <c r="Q151" s="257">
        <f>ROUND(E151*P151,2)</f>
        <v>0</v>
      </c>
      <c r="R151" s="259"/>
      <c r="S151" s="259" t="s">
        <v>424</v>
      </c>
      <c r="T151" s="260" t="s">
        <v>260</v>
      </c>
      <c r="U151" s="221">
        <v>0</v>
      </c>
      <c r="V151" s="221">
        <f>ROUND(E151*U151,2)</f>
        <v>0</v>
      </c>
      <c r="W151" s="221"/>
      <c r="X151" s="221" t="s">
        <v>372</v>
      </c>
      <c r="Y151" s="221" t="s">
        <v>262</v>
      </c>
      <c r="Z151" s="210"/>
      <c r="AA151" s="210"/>
      <c r="AB151" s="210"/>
      <c r="AC151" s="210"/>
      <c r="AD151" s="210"/>
      <c r="AE151" s="210"/>
      <c r="AF151" s="210"/>
      <c r="AG151" s="210" t="s">
        <v>373</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54">
        <v>128</v>
      </c>
      <c r="B152" s="255" t="s">
        <v>745</v>
      </c>
      <c r="C152" s="262" t="s">
        <v>530</v>
      </c>
      <c r="D152" s="256" t="s">
        <v>309</v>
      </c>
      <c r="E152" s="257">
        <v>85</v>
      </c>
      <c r="F152" s="258"/>
      <c r="G152" s="259">
        <f>ROUND(E152*F152,2)</f>
        <v>0</v>
      </c>
      <c r="H152" s="258"/>
      <c r="I152" s="259">
        <f>ROUND(E152*H152,2)</f>
        <v>0</v>
      </c>
      <c r="J152" s="258"/>
      <c r="K152" s="259">
        <f>ROUND(E152*J152,2)</f>
        <v>0</v>
      </c>
      <c r="L152" s="259">
        <v>21</v>
      </c>
      <c r="M152" s="259">
        <f>G152*(1+L152/100)</f>
        <v>0</v>
      </c>
      <c r="N152" s="257">
        <v>0</v>
      </c>
      <c r="O152" s="257">
        <f>ROUND(E152*N152,2)</f>
        <v>0</v>
      </c>
      <c r="P152" s="257">
        <v>0</v>
      </c>
      <c r="Q152" s="257">
        <f>ROUND(E152*P152,2)</f>
        <v>0</v>
      </c>
      <c r="R152" s="259"/>
      <c r="S152" s="259" t="s">
        <v>424</v>
      </c>
      <c r="T152" s="260" t="s">
        <v>260</v>
      </c>
      <c r="U152" s="221">
        <v>0</v>
      </c>
      <c r="V152" s="221">
        <f>ROUND(E152*U152,2)</f>
        <v>0</v>
      </c>
      <c r="W152" s="221"/>
      <c r="X152" s="221" t="s">
        <v>372</v>
      </c>
      <c r="Y152" s="221" t="s">
        <v>262</v>
      </c>
      <c r="Z152" s="210"/>
      <c r="AA152" s="210"/>
      <c r="AB152" s="210"/>
      <c r="AC152" s="210"/>
      <c r="AD152" s="210"/>
      <c r="AE152" s="210"/>
      <c r="AF152" s="210"/>
      <c r="AG152" s="210" t="s">
        <v>373</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54">
        <v>129</v>
      </c>
      <c r="B153" s="255" t="s">
        <v>746</v>
      </c>
      <c r="C153" s="262" t="s">
        <v>747</v>
      </c>
      <c r="D153" s="256" t="s">
        <v>423</v>
      </c>
      <c r="E153" s="257">
        <v>1</v>
      </c>
      <c r="F153" s="258"/>
      <c r="G153" s="259">
        <f>ROUND(E153*F153,2)</f>
        <v>0</v>
      </c>
      <c r="H153" s="258"/>
      <c r="I153" s="259">
        <f>ROUND(E153*H153,2)</f>
        <v>0</v>
      </c>
      <c r="J153" s="258"/>
      <c r="K153" s="259">
        <f>ROUND(E153*J153,2)</f>
        <v>0</v>
      </c>
      <c r="L153" s="259">
        <v>21</v>
      </c>
      <c r="M153" s="259">
        <f>G153*(1+L153/100)</f>
        <v>0</v>
      </c>
      <c r="N153" s="257">
        <v>0</v>
      </c>
      <c r="O153" s="257">
        <f>ROUND(E153*N153,2)</f>
        <v>0</v>
      </c>
      <c r="P153" s="257">
        <v>0</v>
      </c>
      <c r="Q153" s="257">
        <f>ROUND(E153*P153,2)</f>
        <v>0</v>
      </c>
      <c r="R153" s="259"/>
      <c r="S153" s="259" t="s">
        <v>424</v>
      </c>
      <c r="T153" s="260" t="s">
        <v>260</v>
      </c>
      <c r="U153" s="221">
        <v>0</v>
      </c>
      <c r="V153" s="221">
        <f>ROUND(E153*U153,2)</f>
        <v>0</v>
      </c>
      <c r="W153" s="221"/>
      <c r="X153" s="221" t="s">
        <v>372</v>
      </c>
      <c r="Y153" s="221" t="s">
        <v>262</v>
      </c>
      <c r="Z153" s="210"/>
      <c r="AA153" s="210"/>
      <c r="AB153" s="210"/>
      <c r="AC153" s="210"/>
      <c r="AD153" s="210"/>
      <c r="AE153" s="210"/>
      <c r="AF153" s="210"/>
      <c r="AG153" s="210" t="s">
        <v>373</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54">
        <v>130</v>
      </c>
      <c r="B154" s="255" t="s">
        <v>748</v>
      </c>
      <c r="C154" s="262" t="s">
        <v>749</v>
      </c>
      <c r="D154" s="256" t="s">
        <v>442</v>
      </c>
      <c r="E154" s="257">
        <v>1</v>
      </c>
      <c r="F154" s="258"/>
      <c r="G154" s="259">
        <f>ROUND(E154*F154,2)</f>
        <v>0</v>
      </c>
      <c r="H154" s="258"/>
      <c r="I154" s="259">
        <f>ROUND(E154*H154,2)</f>
        <v>0</v>
      </c>
      <c r="J154" s="258"/>
      <c r="K154" s="259">
        <f>ROUND(E154*J154,2)</f>
        <v>0</v>
      </c>
      <c r="L154" s="259">
        <v>21</v>
      </c>
      <c r="M154" s="259">
        <f>G154*(1+L154/100)</f>
        <v>0</v>
      </c>
      <c r="N154" s="257">
        <v>0</v>
      </c>
      <c r="O154" s="257">
        <f>ROUND(E154*N154,2)</f>
        <v>0</v>
      </c>
      <c r="P154" s="257">
        <v>0</v>
      </c>
      <c r="Q154" s="257">
        <f>ROUND(E154*P154,2)</f>
        <v>0</v>
      </c>
      <c r="R154" s="259"/>
      <c r="S154" s="259" t="s">
        <v>424</v>
      </c>
      <c r="T154" s="260" t="s">
        <v>260</v>
      </c>
      <c r="U154" s="221">
        <v>0</v>
      </c>
      <c r="V154" s="221">
        <f>ROUND(E154*U154,2)</f>
        <v>0</v>
      </c>
      <c r="W154" s="221"/>
      <c r="X154" s="221" t="s">
        <v>372</v>
      </c>
      <c r="Y154" s="221" t="s">
        <v>262</v>
      </c>
      <c r="Z154" s="210"/>
      <c r="AA154" s="210"/>
      <c r="AB154" s="210"/>
      <c r="AC154" s="210"/>
      <c r="AD154" s="210"/>
      <c r="AE154" s="210"/>
      <c r="AF154" s="210"/>
      <c r="AG154" s="210" t="s">
        <v>373</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x14ac:dyDescent="0.2">
      <c r="A155" s="224" t="s">
        <v>254</v>
      </c>
      <c r="B155" s="225" t="s">
        <v>214</v>
      </c>
      <c r="C155" s="244" t="s">
        <v>215</v>
      </c>
      <c r="D155" s="226"/>
      <c r="E155" s="227"/>
      <c r="F155" s="228"/>
      <c r="G155" s="228">
        <f>SUMIF(AG156:AG166,"&lt;&gt;NOR",G156:G166)</f>
        <v>0</v>
      </c>
      <c r="H155" s="228"/>
      <c r="I155" s="228">
        <f>SUM(I156:I166)</f>
        <v>0</v>
      </c>
      <c r="J155" s="228"/>
      <c r="K155" s="228">
        <f>SUM(K156:K166)</f>
        <v>0</v>
      </c>
      <c r="L155" s="228"/>
      <c r="M155" s="228">
        <f>SUM(M156:M166)</f>
        <v>0</v>
      </c>
      <c r="N155" s="227"/>
      <c r="O155" s="227">
        <f>SUM(O156:O166)</f>
        <v>0</v>
      </c>
      <c r="P155" s="227"/>
      <c r="Q155" s="227">
        <f>SUM(Q156:Q166)</f>
        <v>0</v>
      </c>
      <c r="R155" s="228"/>
      <c r="S155" s="228"/>
      <c r="T155" s="229"/>
      <c r="U155" s="223"/>
      <c r="V155" s="223">
        <f>SUM(V156:V166)</f>
        <v>0</v>
      </c>
      <c r="W155" s="223"/>
      <c r="X155" s="223"/>
      <c r="Y155" s="223"/>
      <c r="AG155" t="s">
        <v>255</v>
      </c>
    </row>
    <row r="156" spans="1:60" ht="22.5" outlineLevel="1" x14ac:dyDescent="0.2">
      <c r="A156" s="254">
        <v>131</v>
      </c>
      <c r="B156" s="255" t="s">
        <v>750</v>
      </c>
      <c r="C156" s="262" t="s">
        <v>733</v>
      </c>
      <c r="D156" s="256" t="s">
        <v>423</v>
      </c>
      <c r="E156" s="257">
        <v>41</v>
      </c>
      <c r="F156" s="258"/>
      <c r="G156" s="259">
        <f>ROUND(E156*F156,2)</f>
        <v>0</v>
      </c>
      <c r="H156" s="258"/>
      <c r="I156" s="259">
        <f>ROUND(E156*H156,2)</f>
        <v>0</v>
      </c>
      <c r="J156" s="258"/>
      <c r="K156" s="259">
        <f>ROUND(E156*J156,2)</f>
        <v>0</v>
      </c>
      <c r="L156" s="259">
        <v>21</v>
      </c>
      <c r="M156" s="259">
        <f>G156*(1+L156/100)</f>
        <v>0</v>
      </c>
      <c r="N156" s="257">
        <v>0</v>
      </c>
      <c r="O156" s="257">
        <f>ROUND(E156*N156,2)</f>
        <v>0</v>
      </c>
      <c r="P156" s="257">
        <v>0</v>
      </c>
      <c r="Q156" s="257">
        <f>ROUND(E156*P156,2)</f>
        <v>0</v>
      </c>
      <c r="R156" s="259"/>
      <c r="S156" s="259" t="s">
        <v>424</v>
      </c>
      <c r="T156" s="260" t="s">
        <v>260</v>
      </c>
      <c r="U156" s="221">
        <v>0</v>
      </c>
      <c r="V156" s="221">
        <f>ROUND(E156*U156,2)</f>
        <v>0</v>
      </c>
      <c r="W156" s="221"/>
      <c r="X156" s="221" t="s">
        <v>301</v>
      </c>
      <c r="Y156" s="221" t="s">
        <v>262</v>
      </c>
      <c r="Z156" s="210"/>
      <c r="AA156" s="210"/>
      <c r="AB156" s="210"/>
      <c r="AC156" s="210"/>
      <c r="AD156" s="210"/>
      <c r="AE156" s="210"/>
      <c r="AF156" s="210"/>
      <c r="AG156" s="210" t="s">
        <v>302</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54">
        <v>132</v>
      </c>
      <c r="B157" s="255" t="s">
        <v>751</v>
      </c>
      <c r="C157" s="262" t="s">
        <v>735</v>
      </c>
      <c r="D157" s="256" t="s">
        <v>423</v>
      </c>
      <c r="E157" s="257">
        <v>41</v>
      </c>
      <c r="F157" s="258"/>
      <c r="G157" s="259">
        <f>ROUND(E157*F157,2)</f>
        <v>0</v>
      </c>
      <c r="H157" s="258"/>
      <c r="I157" s="259">
        <f>ROUND(E157*H157,2)</f>
        <v>0</v>
      </c>
      <c r="J157" s="258"/>
      <c r="K157" s="259">
        <f>ROUND(E157*J157,2)</f>
        <v>0</v>
      </c>
      <c r="L157" s="259">
        <v>21</v>
      </c>
      <c r="M157" s="259">
        <f>G157*(1+L157/100)</f>
        <v>0</v>
      </c>
      <c r="N157" s="257">
        <v>0</v>
      </c>
      <c r="O157" s="257">
        <f>ROUND(E157*N157,2)</f>
        <v>0</v>
      </c>
      <c r="P157" s="257">
        <v>0</v>
      </c>
      <c r="Q157" s="257">
        <f>ROUND(E157*P157,2)</f>
        <v>0</v>
      </c>
      <c r="R157" s="259"/>
      <c r="S157" s="259" t="s">
        <v>424</v>
      </c>
      <c r="T157" s="260" t="s">
        <v>260</v>
      </c>
      <c r="U157" s="221">
        <v>0</v>
      </c>
      <c r="V157" s="221">
        <f>ROUND(E157*U157,2)</f>
        <v>0</v>
      </c>
      <c r="W157" s="221"/>
      <c r="X157" s="221" t="s">
        <v>301</v>
      </c>
      <c r="Y157" s="221" t="s">
        <v>262</v>
      </c>
      <c r="Z157" s="210"/>
      <c r="AA157" s="210"/>
      <c r="AB157" s="210"/>
      <c r="AC157" s="210"/>
      <c r="AD157" s="210"/>
      <c r="AE157" s="210"/>
      <c r="AF157" s="210"/>
      <c r="AG157" s="210" t="s">
        <v>302</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54">
        <v>133</v>
      </c>
      <c r="B158" s="255" t="s">
        <v>752</v>
      </c>
      <c r="C158" s="262" t="s">
        <v>737</v>
      </c>
      <c r="D158" s="256" t="s">
        <v>309</v>
      </c>
      <c r="E158" s="257">
        <v>290</v>
      </c>
      <c r="F158" s="258"/>
      <c r="G158" s="259">
        <f>ROUND(E158*F158,2)</f>
        <v>0</v>
      </c>
      <c r="H158" s="258"/>
      <c r="I158" s="259">
        <f>ROUND(E158*H158,2)</f>
        <v>0</v>
      </c>
      <c r="J158" s="258"/>
      <c r="K158" s="259">
        <f>ROUND(E158*J158,2)</f>
        <v>0</v>
      </c>
      <c r="L158" s="259">
        <v>21</v>
      </c>
      <c r="M158" s="259">
        <f>G158*(1+L158/100)</f>
        <v>0</v>
      </c>
      <c r="N158" s="257">
        <v>0</v>
      </c>
      <c r="O158" s="257">
        <f>ROUND(E158*N158,2)</f>
        <v>0</v>
      </c>
      <c r="P158" s="257">
        <v>0</v>
      </c>
      <c r="Q158" s="257">
        <f>ROUND(E158*P158,2)</f>
        <v>0</v>
      </c>
      <c r="R158" s="259"/>
      <c r="S158" s="259" t="s">
        <v>424</v>
      </c>
      <c r="T158" s="260" t="s">
        <v>260</v>
      </c>
      <c r="U158" s="221">
        <v>0</v>
      </c>
      <c r="V158" s="221">
        <f>ROUND(E158*U158,2)</f>
        <v>0</v>
      </c>
      <c r="W158" s="221"/>
      <c r="X158" s="221" t="s">
        <v>301</v>
      </c>
      <c r="Y158" s="221" t="s">
        <v>262</v>
      </c>
      <c r="Z158" s="210"/>
      <c r="AA158" s="210"/>
      <c r="AB158" s="210"/>
      <c r="AC158" s="210"/>
      <c r="AD158" s="210"/>
      <c r="AE158" s="210"/>
      <c r="AF158" s="210"/>
      <c r="AG158" s="210" t="s">
        <v>302</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54">
        <v>134</v>
      </c>
      <c r="B159" s="255" t="s">
        <v>753</v>
      </c>
      <c r="C159" s="262" t="s">
        <v>739</v>
      </c>
      <c r="D159" s="256" t="s">
        <v>423</v>
      </c>
      <c r="E159" s="257">
        <v>1</v>
      </c>
      <c r="F159" s="258"/>
      <c r="G159" s="259">
        <f>ROUND(E159*F159,2)</f>
        <v>0</v>
      </c>
      <c r="H159" s="258"/>
      <c r="I159" s="259">
        <f>ROUND(E159*H159,2)</f>
        <v>0</v>
      </c>
      <c r="J159" s="258"/>
      <c r="K159" s="259">
        <f>ROUND(E159*J159,2)</f>
        <v>0</v>
      </c>
      <c r="L159" s="259">
        <v>21</v>
      </c>
      <c r="M159" s="259">
        <f>G159*(1+L159/100)</f>
        <v>0</v>
      </c>
      <c r="N159" s="257">
        <v>0</v>
      </c>
      <c r="O159" s="257">
        <f>ROUND(E159*N159,2)</f>
        <v>0</v>
      </c>
      <c r="P159" s="257">
        <v>0</v>
      </c>
      <c r="Q159" s="257">
        <f>ROUND(E159*P159,2)</f>
        <v>0</v>
      </c>
      <c r="R159" s="259"/>
      <c r="S159" s="259" t="s">
        <v>424</v>
      </c>
      <c r="T159" s="260" t="s">
        <v>260</v>
      </c>
      <c r="U159" s="221">
        <v>0</v>
      </c>
      <c r="V159" s="221">
        <f>ROUND(E159*U159,2)</f>
        <v>0</v>
      </c>
      <c r="W159" s="221"/>
      <c r="X159" s="221" t="s">
        <v>301</v>
      </c>
      <c r="Y159" s="221" t="s">
        <v>262</v>
      </c>
      <c r="Z159" s="210"/>
      <c r="AA159" s="210"/>
      <c r="AB159" s="210"/>
      <c r="AC159" s="210"/>
      <c r="AD159" s="210"/>
      <c r="AE159" s="210"/>
      <c r="AF159" s="210"/>
      <c r="AG159" s="210" t="s">
        <v>302</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33.75" outlineLevel="1" x14ac:dyDescent="0.2">
      <c r="A160" s="234">
        <v>135</v>
      </c>
      <c r="B160" s="235" t="s">
        <v>754</v>
      </c>
      <c r="C160" s="245" t="s">
        <v>741</v>
      </c>
      <c r="D160" s="236" t="s">
        <v>423</v>
      </c>
      <c r="E160" s="237">
        <v>1</v>
      </c>
      <c r="F160" s="238"/>
      <c r="G160" s="239">
        <f>ROUND(E160*F160,2)</f>
        <v>0</v>
      </c>
      <c r="H160" s="238"/>
      <c r="I160" s="239">
        <f>ROUND(E160*H160,2)</f>
        <v>0</v>
      </c>
      <c r="J160" s="238"/>
      <c r="K160" s="239">
        <f>ROUND(E160*J160,2)</f>
        <v>0</v>
      </c>
      <c r="L160" s="239">
        <v>21</v>
      </c>
      <c r="M160" s="239">
        <f>G160*(1+L160/100)</f>
        <v>0</v>
      </c>
      <c r="N160" s="237">
        <v>0</v>
      </c>
      <c r="O160" s="237">
        <f>ROUND(E160*N160,2)</f>
        <v>0</v>
      </c>
      <c r="P160" s="237">
        <v>0</v>
      </c>
      <c r="Q160" s="237">
        <f>ROUND(E160*P160,2)</f>
        <v>0</v>
      </c>
      <c r="R160" s="239"/>
      <c r="S160" s="239" t="s">
        <v>424</v>
      </c>
      <c r="T160" s="240" t="s">
        <v>260</v>
      </c>
      <c r="U160" s="221">
        <v>0</v>
      </c>
      <c r="V160" s="221">
        <f>ROUND(E160*U160,2)</f>
        <v>0</v>
      </c>
      <c r="W160" s="221"/>
      <c r="X160" s="221" t="s">
        <v>301</v>
      </c>
      <c r="Y160" s="221" t="s">
        <v>262</v>
      </c>
      <c r="Z160" s="210"/>
      <c r="AA160" s="210"/>
      <c r="AB160" s="210"/>
      <c r="AC160" s="210"/>
      <c r="AD160" s="210"/>
      <c r="AE160" s="210"/>
      <c r="AF160" s="210"/>
      <c r="AG160" s="210" t="s">
        <v>302</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2" x14ac:dyDescent="0.2">
      <c r="A161" s="217"/>
      <c r="B161" s="218"/>
      <c r="C161" s="246" t="s">
        <v>742</v>
      </c>
      <c r="D161" s="242"/>
      <c r="E161" s="242"/>
      <c r="F161" s="242"/>
      <c r="G161" s="242"/>
      <c r="H161" s="221"/>
      <c r="I161" s="221"/>
      <c r="J161" s="221"/>
      <c r="K161" s="221"/>
      <c r="L161" s="221"/>
      <c r="M161" s="221"/>
      <c r="N161" s="220"/>
      <c r="O161" s="220"/>
      <c r="P161" s="220"/>
      <c r="Q161" s="220"/>
      <c r="R161" s="221"/>
      <c r="S161" s="221"/>
      <c r="T161" s="221"/>
      <c r="U161" s="221"/>
      <c r="V161" s="221"/>
      <c r="W161" s="221"/>
      <c r="X161" s="221"/>
      <c r="Y161" s="221"/>
      <c r="Z161" s="210"/>
      <c r="AA161" s="210"/>
      <c r="AB161" s="210"/>
      <c r="AC161" s="210"/>
      <c r="AD161" s="210"/>
      <c r="AE161" s="210"/>
      <c r="AF161" s="210"/>
      <c r="AG161" s="210" t="s">
        <v>265</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41" t="str">
        <f>C161</f>
        <v>monitorovací systém sítí a řízení, integrované rozhraní jako standard,  2x Ethernet, RS485, S0, 4x analog inputs, Wi-Fi Ready přes externí USB Wi-Fi Adaptér, EEBus pro inteligentní integrace</v>
      </c>
      <c r="BB161" s="210"/>
      <c r="BC161" s="210"/>
      <c r="BD161" s="210"/>
      <c r="BE161" s="210"/>
      <c r="BF161" s="210"/>
      <c r="BG161" s="210"/>
      <c r="BH161" s="210"/>
    </row>
    <row r="162" spans="1:60" outlineLevel="1" x14ac:dyDescent="0.2">
      <c r="A162" s="254">
        <v>136</v>
      </c>
      <c r="B162" s="255" t="s">
        <v>611</v>
      </c>
      <c r="C162" s="262" t="s">
        <v>550</v>
      </c>
      <c r="D162" s="256" t="s">
        <v>309</v>
      </c>
      <c r="E162" s="257">
        <v>3</v>
      </c>
      <c r="F162" s="258"/>
      <c r="G162" s="259">
        <f>ROUND(E162*F162,2)</f>
        <v>0</v>
      </c>
      <c r="H162" s="258"/>
      <c r="I162" s="259">
        <f>ROUND(E162*H162,2)</f>
        <v>0</v>
      </c>
      <c r="J162" s="258"/>
      <c r="K162" s="259">
        <f>ROUND(E162*J162,2)</f>
        <v>0</v>
      </c>
      <c r="L162" s="259">
        <v>21</v>
      </c>
      <c r="M162" s="259">
        <f>G162*(1+L162/100)</f>
        <v>0</v>
      </c>
      <c r="N162" s="257">
        <v>0</v>
      </c>
      <c r="O162" s="257">
        <f>ROUND(E162*N162,2)</f>
        <v>0</v>
      </c>
      <c r="P162" s="257">
        <v>0</v>
      </c>
      <c r="Q162" s="257">
        <f>ROUND(E162*P162,2)</f>
        <v>0</v>
      </c>
      <c r="R162" s="259"/>
      <c r="S162" s="259" t="s">
        <v>424</v>
      </c>
      <c r="T162" s="260" t="s">
        <v>260</v>
      </c>
      <c r="U162" s="221">
        <v>0</v>
      </c>
      <c r="V162" s="221">
        <f>ROUND(E162*U162,2)</f>
        <v>0</v>
      </c>
      <c r="W162" s="221"/>
      <c r="X162" s="221" t="s">
        <v>301</v>
      </c>
      <c r="Y162" s="221" t="s">
        <v>262</v>
      </c>
      <c r="Z162" s="210"/>
      <c r="AA162" s="210"/>
      <c r="AB162" s="210"/>
      <c r="AC162" s="210"/>
      <c r="AD162" s="210"/>
      <c r="AE162" s="210"/>
      <c r="AF162" s="210"/>
      <c r="AG162" s="210" t="s">
        <v>302</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54">
        <v>137</v>
      </c>
      <c r="B163" s="255" t="s">
        <v>604</v>
      </c>
      <c r="C163" s="262" t="s">
        <v>528</v>
      </c>
      <c r="D163" s="256" t="s">
        <v>309</v>
      </c>
      <c r="E163" s="257">
        <v>85</v>
      </c>
      <c r="F163" s="258"/>
      <c r="G163" s="259">
        <f>ROUND(E163*F163,2)</f>
        <v>0</v>
      </c>
      <c r="H163" s="258"/>
      <c r="I163" s="259">
        <f>ROUND(E163*H163,2)</f>
        <v>0</v>
      </c>
      <c r="J163" s="258"/>
      <c r="K163" s="259">
        <f>ROUND(E163*J163,2)</f>
        <v>0</v>
      </c>
      <c r="L163" s="259">
        <v>21</v>
      </c>
      <c r="M163" s="259">
        <f>G163*(1+L163/100)</f>
        <v>0</v>
      </c>
      <c r="N163" s="257">
        <v>0</v>
      </c>
      <c r="O163" s="257">
        <f>ROUND(E163*N163,2)</f>
        <v>0</v>
      </c>
      <c r="P163" s="257">
        <v>0</v>
      </c>
      <c r="Q163" s="257">
        <f>ROUND(E163*P163,2)</f>
        <v>0</v>
      </c>
      <c r="R163" s="259"/>
      <c r="S163" s="259" t="s">
        <v>424</v>
      </c>
      <c r="T163" s="260" t="s">
        <v>260</v>
      </c>
      <c r="U163" s="221">
        <v>0</v>
      </c>
      <c r="V163" s="221">
        <f>ROUND(E163*U163,2)</f>
        <v>0</v>
      </c>
      <c r="W163" s="221"/>
      <c r="X163" s="221" t="s">
        <v>301</v>
      </c>
      <c r="Y163" s="221" t="s">
        <v>262</v>
      </c>
      <c r="Z163" s="210"/>
      <c r="AA163" s="210"/>
      <c r="AB163" s="210"/>
      <c r="AC163" s="210"/>
      <c r="AD163" s="210"/>
      <c r="AE163" s="210"/>
      <c r="AF163" s="210"/>
      <c r="AG163" s="210" t="s">
        <v>302</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54">
        <v>138</v>
      </c>
      <c r="B164" s="255" t="s">
        <v>755</v>
      </c>
      <c r="C164" s="262" t="s">
        <v>747</v>
      </c>
      <c r="D164" s="256" t="s">
        <v>423</v>
      </c>
      <c r="E164" s="257">
        <v>1</v>
      </c>
      <c r="F164" s="258"/>
      <c r="G164" s="259">
        <f>ROUND(E164*F164,2)</f>
        <v>0</v>
      </c>
      <c r="H164" s="258"/>
      <c r="I164" s="259">
        <f>ROUND(E164*H164,2)</f>
        <v>0</v>
      </c>
      <c r="J164" s="258"/>
      <c r="K164" s="259">
        <f>ROUND(E164*J164,2)</f>
        <v>0</v>
      </c>
      <c r="L164" s="259">
        <v>21</v>
      </c>
      <c r="M164" s="259">
        <f>G164*(1+L164/100)</f>
        <v>0</v>
      </c>
      <c r="N164" s="257">
        <v>0</v>
      </c>
      <c r="O164" s="257">
        <f>ROUND(E164*N164,2)</f>
        <v>0</v>
      </c>
      <c r="P164" s="257">
        <v>0</v>
      </c>
      <c r="Q164" s="257">
        <f>ROUND(E164*P164,2)</f>
        <v>0</v>
      </c>
      <c r="R164" s="259"/>
      <c r="S164" s="259" t="s">
        <v>424</v>
      </c>
      <c r="T164" s="260" t="s">
        <v>260</v>
      </c>
      <c r="U164" s="221">
        <v>0</v>
      </c>
      <c r="V164" s="221">
        <f>ROUND(E164*U164,2)</f>
        <v>0</v>
      </c>
      <c r="W164" s="221"/>
      <c r="X164" s="221" t="s">
        <v>301</v>
      </c>
      <c r="Y164" s="221" t="s">
        <v>262</v>
      </c>
      <c r="Z164" s="210"/>
      <c r="AA164" s="210"/>
      <c r="AB164" s="210"/>
      <c r="AC164" s="210"/>
      <c r="AD164" s="210"/>
      <c r="AE164" s="210"/>
      <c r="AF164" s="210"/>
      <c r="AG164" s="210" t="s">
        <v>302</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54">
        <v>139</v>
      </c>
      <c r="B165" s="255" t="s">
        <v>756</v>
      </c>
      <c r="C165" s="262" t="s">
        <v>757</v>
      </c>
      <c r="D165" s="256" t="s">
        <v>423</v>
      </c>
      <c r="E165" s="257">
        <v>1</v>
      </c>
      <c r="F165" s="258"/>
      <c r="G165" s="259">
        <f>ROUND(E165*F165,2)</f>
        <v>0</v>
      </c>
      <c r="H165" s="258"/>
      <c r="I165" s="259">
        <f>ROUND(E165*H165,2)</f>
        <v>0</v>
      </c>
      <c r="J165" s="258"/>
      <c r="K165" s="259">
        <f>ROUND(E165*J165,2)</f>
        <v>0</v>
      </c>
      <c r="L165" s="259">
        <v>21</v>
      </c>
      <c r="M165" s="259">
        <f>G165*(1+L165/100)</f>
        <v>0</v>
      </c>
      <c r="N165" s="257">
        <v>0</v>
      </c>
      <c r="O165" s="257">
        <f>ROUND(E165*N165,2)</f>
        <v>0</v>
      </c>
      <c r="P165" s="257">
        <v>0</v>
      </c>
      <c r="Q165" s="257">
        <f>ROUND(E165*P165,2)</f>
        <v>0</v>
      </c>
      <c r="R165" s="259"/>
      <c r="S165" s="259" t="s">
        <v>424</v>
      </c>
      <c r="T165" s="260" t="s">
        <v>260</v>
      </c>
      <c r="U165" s="221">
        <v>0</v>
      </c>
      <c r="V165" s="221">
        <f>ROUND(E165*U165,2)</f>
        <v>0</v>
      </c>
      <c r="W165" s="221"/>
      <c r="X165" s="221" t="s">
        <v>301</v>
      </c>
      <c r="Y165" s="221" t="s">
        <v>262</v>
      </c>
      <c r="Z165" s="210"/>
      <c r="AA165" s="210"/>
      <c r="AB165" s="210"/>
      <c r="AC165" s="210"/>
      <c r="AD165" s="210"/>
      <c r="AE165" s="210"/>
      <c r="AF165" s="210"/>
      <c r="AG165" s="210" t="s">
        <v>302</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54">
        <v>140</v>
      </c>
      <c r="B166" s="255" t="s">
        <v>758</v>
      </c>
      <c r="C166" s="262" t="s">
        <v>759</v>
      </c>
      <c r="D166" s="256" t="s">
        <v>423</v>
      </c>
      <c r="E166" s="257">
        <v>1</v>
      </c>
      <c r="F166" s="258"/>
      <c r="G166" s="259">
        <f>ROUND(E166*F166,2)</f>
        <v>0</v>
      </c>
      <c r="H166" s="258"/>
      <c r="I166" s="259">
        <f>ROUND(E166*H166,2)</f>
        <v>0</v>
      </c>
      <c r="J166" s="258"/>
      <c r="K166" s="259">
        <f>ROUND(E166*J166,2)</f>
        <v>0</v>
      </c>
      <c r="L166" s="259">
        <v>21</v>
      </c>
      <c r="M166" s="259">
        <f>G166*(1+L166/100)</f>
        <v>0</v>
      </c>
      <c r="N166" s="257">
        <v>0</v>
      </c>
      <c r="O166" s="257">
        <f>ROUND(E166*N166,2)</f>
        <v>0</v>
      </c>
      <c r="P166" s="257">
        <v>0</v>
      </c>
      <c r="Q166" s="257">
        <f>ROUND(E166*P166,2)</f>
        <v>0</v>
      </c>
      <c r="R166" s="259"/>
      <c r="S166" s="259" t="s">
        <v>424</v>
      </c>
      <c r="T166" s="260" t="s">
        <v>260</v>
      </c>
      <c r="U166" s="221">
        <v>0</v>
      </c>
      <c r="V166" s="221">
        <f>ROUND(E166*U166,2)</f>
        <v>0</v>
      </c>
      <c r="W166" s="221"/>
      <c r="X166" s="221" t="s">
        <v>301</v>
      </c>
      <c r="Y166" s="221" t="s">
        <v>262</v>
      </c>
      <c r="Z166" s="210"/>
      <c r="AA166" s="210"/>
      <c r="AB166" s="210"/>
      <c r="AC166" s="210"/>
      <c r="AD166" s="210"/>
      <c r="AE166" s="210"/>
      <c r="AF166" s="210"/>
      <c r="AG166" s="210" t="s">
        <v>302</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224" t="s">
        <v>254</v>
      </c>
      <c r="B167" s="225" t="s">
        <v>216</v>
      </c>
      <c r="C167" s="244" t="s">
        <v>217</v>
      </c>
      <c r="D167" s="226"/>
      <c r="E167" s="227"/>
      <c r="F167" s="228"/>
      <c r="G167" s="228">
        <f>SUMIF(AG168:AG204,"&lt;&gt;NOR",G168:G204)</f>
        <v>0</v>
      </c>
      <c r="H167" s="228"/>
      <c r="I167" s="228">
        <f>SUM(I168:I204)</f>
        <v>0</v>
      </c>
      <c r="J167" s="228"/>
      <c r="K167" s="228">
        <f>SUM(K168:K204)</f>
        <v>0</v>
      </c>
      <c r="L167" s="228"/>
      <c r="M167" s="228">
        <f>SUM(M168:M204)</f>
        <v>0</v>
      </c>
      <c r="N167" s="227"/>
      <c r="O167" s="227">
        <f>SUM(O168:O204)</f>
        <v>0</v>
      </c>
      <c r="P167" s="227"/>
      <c r="Q167" s="227">
        <f>SUM(Q168:Q204)</f>
        <v>0</v>
      </c>
      <c r="R167" s="228"/>
      <c r="S167" s="228"/>
      <c r="T167" s="229"/>
      <c r="U167" s="223"/>
      <c r="V167" s="223">
        <f>SUM(V168:V204)</f>
        <v>0</v>
      </c>
      <c r="W167" s="223"/>
      <c r="X167" s="223"/>
      <c r="Y167" s="223"/>
      <c r="AG167" t="s">
        <v>255</v>
      </c>
    </row>
    <row r="168" spans="1:60" ht="22.5" outlineLevel="1" x14ac:dyDescent="0.2">
      <c r="A168" s="254">
        <v>141</v>
      </c>
      <c r="B168" s="255" t="s">
        <v>760</v>
      </c>
      <c r="C168" s="262" t="s">
        <v>761</v>
      </c>
      <c r="D168" s="256" t="s">
        <v>309</v>
      </c>
      <c r="E168" s="257">
        <v>52</v>
      </c>
      <c r="F168" s="258"/>
      <c r="G168" s="259">
        <f>ROUND(E168*F168,2)</f>
        <v>0</v>
      </c>
      <c r="H168" s="258"/>
      <c r="I168" s="259">
        <f>ROUND(E168*H168,2)</f>
        <v>0</v>
      </c>
      <c r="J168" s="258"/>
      <c r="K168" s="259">
        <f>ROUND(E168*J168,2)</f>
        <v>0</v>
      </c>
      <c r="L168" s="259">
        <v>21</v>
      </c>
      <c r="M168" s="259">
        <f>G168*(1+L168/100)</f>
        <v>0</v>
      </c>
      <c r="N168" s="257">
        <v>0</v>
      </c>
      <c r="O168" s="257">
        <f>ROUND(E168*N168,2)</f>
        <v>0</v>
      </c>
      <c r="P168" s="257">
        <v>0</v>
      </c>
      <c r="Q168" s="257">
        <f>ROUND(E168*P168,2)</f>
        <v>0</v>
      </c>
      <c r="R168" s="259"/>
      <c r="S168" s="259" t="s">
        <v>424</v>
      </c>
      <c r="T168" s="260" t="s">
        <v>260</v>
      </c>
      <c r="U168" s="221">
        <v>0</v>
      </c>
      <c r="V168" s="221">
        <f>ROUND(E168*U168,2)</f>
        <v>0</v>
      </c>
      <c r="W168" s="221"/>
      <c r="X168" s="221" t="s">
        <v>372</v>
      </c>
      <c r="Y168" s="221" t="s">
        <v>262</v>
      </c>
      <c r="Z168" s="210"/>
      <c r="AA168" s="210"/>
      <c r="AB168" s="210"/>
      <c r="AC168" s="210"/>
      <c r="AD168" s="210"/>
      <c r="AE168" s="210"/>
      <c r="AF168" s="210"/>
      <c r="AG168" s="210" t="s">
        <v>373</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ht="22.5" outlineLevel="1" x14ac:dyDescent="0.2">
      <c r="A169" s="254">
        <v>142</v>
      </c>
      <c r="B169" s="255" t="s">
        <v>762</v>
      </c>
      <c r="C169" s="262" t="s">
        <v>520</v>
      </c>
      <c r="D169" s="256" t="s">
        <v>309</v>
      </c>
      <c r="E169" s="257">
        <v>205</v>
      </c>
      <c r="F169" s="258"/>
      <c r="G169" s="259">
        <f>ROUND(E169*F169,2)</f>
        <v>0</v>
      </c>
      <c r="H169" s="258"/>
      <c r="I169" s="259">
        <f>ROUND(E169*H169,2)</f>
        <v>0</v>
      </c>
      <c r="J169" s="258"/>
      <c r="K169" s="259">
        <f>ROUND(E169*J169,2)</f>
        <v>0</v>
      </c>
      <c r="L169" s="259">
        <v>21</v>
      </c>
      <c r="M169" s="259">
        <f>G169*(1+L169/100)</f>
        <v>0</v>
      </c>
      <c r="N169" s="257">
        <v>0</v>
      </c>
      <c r="O169" s="257">
        <f>ROUND(E169*N169,2)</f>
        <v>0</v>
      </c>
      <c r="P169" s="257">
        <v>0</v>
      </c>
      <c r="Q169" s="257">
        <f>ROUND(E169*P169,2)</f>
        <v>0</v>
      </c>
      <c r="R169" s="259"/>
      <c r="S169" s="259" t="s">
        <v>424</v>
      </c>
      <c r="T169" s="260" t="s">
        <v>260</v>
      </c>
      <c r="U169" s="221">
        <v>0</v>
      </c>
      <c r="V169" s="221">
        <f>ROUND(E169*U169,2)</f>
        <v>0</v>
      </c>
      <c r="W169" s="221"/>
      <c r="X169" s="221" t="s">
        <v>372</v>
      </c>
      <c r="Y169" s="221" t="s">
        <v>262</v>
      </c>
      <c r="Z169" s="210"/>
      <c r="AA169" s="210"/>
      <c r="AB169" s="210"/>
      <c r="AC169" s="210"/>
      <c r="AD169" s="210"/>
      <c r="AE169" s="210"/>
      <c r="AF169" s="210"/>
      <c r="AG169" s="210" t="s">
        <v>373</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ht="22.5" outlineLevel="1" x14ac:dyDescent="0.2">
      <c r="A170" s="254">
        <v>143</v>
      </c>
      <c r="B170" s="255" t="s">
        <v>763</v>
      </c>
      <c r="C170" s="262" t="s">
        <v>764</v>
      </c>
      <c r="D170" s="256" t="s">
        <v>309</v>
      </c>
      <c r="E170" s="257">
        <v>6</v>
      </c>
      <c r="F170" s="258"/>
      <c r="G170" s="259">
        <f>ROUND(E170*F170,2)</f>
        <v>0</v>
      </c>
      <c r="H170" s="258"/>
      <c r="I170" s="259">
        <f>ROUND(E170*H170,2)</f>
        <v>0</v>
      </c>
      <c r="J170" s="258"/>
      <c r="K170" s="259">
        <f>ROUND(E170*J170,2)</f>
        <v>0</v>
      </c>
      <c r="L170" s="259">
        <v>21</v>
      </c>
      <c r="M170" s="259">
        <f>G170*(1+L170/100)</f>
        <v>0</v>
      </c>
      <c r="N170" s="257">
        <v>0</v>
      </c>
      <c r="O170" s="257">
        <f>ROUND(E170*N170,2)</f>
        <v>0</v>
      </c>
      <c r="P170" s="257">
        <v>0</v>
      </c>
      <c r="Q170" s="257">
        <f>ROUND(E170*P170,2)</f>
        <v>0</v>
      </c>
      <c r="R170" s="259"/>
      <c r="S170" s="259" t="s">
        <v>424</v>
      </c>
      <c r="T170" s="260" t="s">
        <v>260</v>
      </c>
      <c r="U170" s="221">
        <v>0</v>
      </c>
      <c r="V170" s="221">
        <f>ROUND(E170*U170,2)</f>
        <v>0</v>
      </c>
      <c r="W170" s="221"/>
      <c r="X170" s="221" t="s">
        <v>372</v>
      </c>
      <c r="Y170" s="221" t="s">
        <v>262</v>
      </c>
      <c r="Z170" s="210"/>
      <c r="AA170" s="210"/>
      <c r="AB170" s="210"/>
      <c r="AC170" s="210"/>
      <c r="AD170" s="210"/>
      <c r="AE170" s="210"/>
      <c r="AF170" s="210"/>
      <c r="AG170" s="210" t="s">
        <v>373</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54">
        <v>144</v>
      </c>
      <c r="B171" s="255" t="s">
        <v>765</v>
      </c>
      <c r="C171" s="262" t="s">
        <v>766</v>
      </c>
      <c r="D171" s="256" t="s">
        <v>309</v>
      </c>
      <c r="E171" s="257">
        <v>52</v>
      </c>
      <c r="F171" s="258"/>
      <c r="G171" s="259">
        <f>ROUND(E171*F171,2)</f>
        <v>0</v>
      </c>
      <c r="H171" s="258"/>
      <c r="I171" s="259">
        <f>ROUND(E171*H171,2)</f>
        <v>0</v>
      </c>
      <c r="J171" s="258"/>
      <c r="K171" s="259">
        <f>ROUND(E171*J171,2)</f>
        <v>0</v>
      </c>
      <c r="L171" s="259">
        <v>21</v>
      </c>
      <c r="M171" s="259">
        <f>G171*(1+L171/100)</f>
        <v>0</v>
      </c>
      <c r="N171" s="257">
        <v>0</v>
      </c>
      <c r="O171" s="257">
        <f>ROUND(E171*N171,2)</f>
        <v>0</v>
      </c>
      <c r="P171" s="257">
        <v>0</v>
      </c>
      <c r="Q171" s="257">
        <f>ROUND(E171*P171,2)</f>
        <v>0</v>
      </c>
      <c r="R171" s="259"/>
      <c r="S171" s="259" t="s">
        <v>424</v>
      </c>
      <c r="T171" s="260" t="s">
        <v>260</v>
      </c>
      <c r="U171" s="221">
        <v>0</v>
      </c>
      <c r="V171" s="221">
        <f>ROUND(E171*U171,2)</f>
        <v>0</v>
      </c>
      <c r="W171" s="221"/>
      <c r="X171" s="221" t="s">
        <v>372</v>
      </c>
      <c r="Y171" s="221" t="s">
        <v>262</v>
      </c>
      <c r="Z171" s="210"/>
      <c r="AA171" s="210"/>
      <c r="AB171" s="210"/>
      <c r="AC171" s="210"/>
      <c r="AD171" s="210"/>
      <c r="AE171" s="210"/>
      <c r="AF171" s="210"/>
      <c r="AG171" s="210" t="s">
        <v>373</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54">
        <v>145</v>
      </c>
      <c r="B172" s="255" t="s">
        <v>767</v>
      </c>
      <c r="C172" s="262" t="s">
        <v>522</v>
      </c>
      <c r="D172" s="256" t="s">
        <v>423</v>
      </c>
      <c r="E172" s="257">
        <v>10</v>
      </c>
      <c r="F172" s="258"/>
      <c r="G172" s="259">
        <f>ROUND(E172*F172,2)</f>
        <v>0</v>
      </c>
      <c r="H172" s="258"/>
      <c r="I172" s="259">
        <f>ROUND(E172*H172,2)</f>
        <v>0</v>
      </c>
      <c r="J172" s="258"/>
      <c r="K172" s="259">
        <f>ROUND(E172*J172,2)</f>
        <v>0</v>
      </c>
      <c r="L172" s="259">
        <v>21</v>
      </c>
      <c r="M172" s="259">
        <f>G172*(1+L172/100)</f>
        <v>0</v>
      </c>
      <c r="N172" s="257">
        <v>0</v>
      </c>
      <c r="O172" s="257">
        <f>ROUND(E172*N172,2)</f>
        <v>0</v>
      </c>
      <c r="P172" s="257">
        <v>0</v>
      </c>
      <c r="Q172" s="257">
        <f>ROUND(E172*P172,2)</f>
        <v>0</v>
      </c>
      <c r="R172" s="259"/>
      <c r="S172" s="259" t="s">
        <v>424</v>
      </c>
      <c r="T172" s="260" t="s">
        <v>260</v>
      </c>
      <c r="U172" s="221">
        <v>0</v>
      </c>
      <c r="V172" s="221">
        <f>ROUND(E172*U172,2)</f>
        <v>0</v>
      </c>
      <c r="W172" s="221"/>
      <c r="X172" s="221" t="s">
        <v>372</v>
      </c>
      <c r="Y172" s="221" t="s">
        <v>262</v>
      </c>
      <c r="Z172" s="210"/>
      <c r="AA172" s="210"/>
      <c r="AB172" s="210"/>
      <c r="AC172" s="210"/>
      <c r="AD172" s="210"/>
      <c r="AE172" s="210"/>
      <c r="AF172" s="210"/>
      <c r="AG172" s="210" t="s">
        <v>373</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54">
        <v>146</v>
      </c>
      <c r="B173" s="255" t="s">
        <v>768</v>
      </c>
      <c r="C173" s="262" t="s">
        <v>769</v>
      </c>
      <c r="D173" s="256" t="s">
        <v>423</v>
      </c>
      <c r="E173" s="257">
        <v>8</v>
      </c>
      <c r="F173" s="258"/>
      <c r="G173" s="259">
        <f>ROUND(E173*F173,2)</f>
        <v>0</v>
      </c>
      <c r="H173" s="258"/>
      <c r="I173" s="259">
        <f>ROUND(E173*H173,2)</f>
        <v>0</v>
      </c>
      <c r="J173" s="258"/>
      <c r="K173" s="259">
        <f>ROUND(E173*J173,2)</f>
        <v>0</v>
      </c>
      <c r="L173" s="259">
        <v>21</v>
      </c>
      <c r="M173" s="259">
        <f>G173*(1+L173/100)</f>
        <v>0</v>
      </c>
      <c r="N173" s="257">
        <v>0</v>
      </c>
      <c r="O173" s="257">
        <f>ROUND(E173*N173,2)</f>
        <v>0</v>
      </c>
      <c r="P173" s="257">
        <v>0</v>
      </c>
      <c r="Q173" s="257">
        <f>ROUND(E173*P173,2)</f>
        <v>0</v>
      </c>
      <c r="R173" s="259"/>
      <c r="S173" s="259" t="s">
        <v>424</v>
      </c>
      <c r="T173" s="260" t="s">
        <v>260</v>
      </c>
      <c r="U173" s="221">
        <v>0</v>
      </c>
      <c r="V173" s="221">
        <f>ROUND(E173*U173,2)</f>
        <v>0</v>
      </c>
      <c r="W173" s="221"/>
      <c r="X173" s="221" t="s">
        <v>372</v>
      </c>
      <c r="Y173" s="221" t="s">
        <v>262</v>
      </c>
      <c r="Z173" s="210"/>
      <c r="AA173" s="210"/>
      <c r="AB173" s="210"/>
      <c r="AC173" s="210"/>
      <c r="AD173" s="210"/>
      <c r="AE173" s="210"/>
      <c r="AF173" s="210"/>
      <c r="AG173" s="210" t="s">
        <v>373</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54">
        <v>147</v>
      </c>
      <c r="B174" s="255" t="s">
        <v>770</v>
      </c>
      <c r="C174" s="262" t="s">
        <v>771</v>
      </c>
      <c r="D174" s="256" t="s">
        <v>309</v>
      </c>
      <c r="E174" s="257">
        <v>140</v>
      </c>
      <c r="F174" s="258"/>
      <c r="G174" s="259">
        <f>ROUND(E174*F174,2)</f>
        <v>0</v>
      </c>
      <c r="H174" s="258"/>
      <c r="I174" s="259">
        <f>ROUND(E174*H174,2)</f>
        <v>0</v>
      </c>
      <c r="J174" s="258"/>
      <c r="K174" s="259">
        <f>ROUND(E174*J174,2)</f>
        <v>0</v>
      </c>
      <c r="L174" s="259">
        <v>21</v>
      </c>
      <c r="M174" s="259">
        <f>G174*(1+L174/100)</f>
        <v>0</v>
      </c>
      <c r="N174" s="257">
        <v>0</v>
      </c>
      <c r="O174" s="257">
        <f>ROUND(E174*N174,2)</f>
        <v>0</v>
      </c>
      <c r="P174" s="257">
        <v>0</v>
      </c>
      <c r="Q174" s="257">
        <f>ROUND(E174*P174,2)</f>
        <v>0</v>
      </c>
      <c r="R174" s="259"/>
      <c r="S174" s="259" t="s">
        <v>424</v>
      </c>
      <c r="T174" s="260" t="s">
        <v>260</v>
      </c>
      <c r="U174" s="221">
        <v>0</v>
      </c>
      <c r="V174" s="221">
        <f>ROUND(E174*U174,2)</f>
        <v>0</v>
      </c>
      <c r="W174" s="221"/>
      <c r="X174" s="221" t="s">
        <v>372</v>
      </c>
      <c r="Y174" s="221" t="s">
        <v>262</v>
      </c>
      <c r="Z174" s="210"/>
      <c r="AA174" s="210"/>
      <c r="AB174" s="210"/>
      <c r="AC174" s="210"/>
      <c r="AD174" s="210"/>
      <c r="AE174" s="210"/>
      <c r="AF174" s="210"/>
      <c r="AG174" s="210" t="s">
        <v>373</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54">
        <v>148</v>
      </c>
      <c r="B175" s="255" t="s">
        <v>772</v>
      </c>
      <c r="C175" s="262" t="s">
        <v>773</v>
      </c>
      <c r="D175" s="256" t="s">
        <v>309</v>
      </c>
      <c r="E175" s="257">
        <v>50</v>
      </c>
      <c r="F175" s="258"/>
      <c r="G175" s="259">
        <f>ROUND(E175*F175,2)</f>
        <v>0</v>
      </c>
      <c r="H175" s="258"/>
      <c r="I175" s="259">
        <f>ROUND(E175*H175,2)</f>
        <v>0</v>
      </c>
      <c r="J175" s="258"/>
      <c r="K175" s="259">
        <f>ROUND(E175*J175,2)</f>
        <v>0</v>
      </c>
      <c r="L175" s="259">
        <v>21</v>
      </c>
      <c r="M175" s="259">
        <f>G175*(1+L175/100)</f>
        <v>0</v>
      </c>
      <c r="N175" s="257">
        <v>0</v>
      </c>
      <c r="O175" s="257">
        <f>ROUND(E175*N175,2)</f>
        <v>0</v>
      </c>
      <c r="P175" s="257">
        <v>0</v>
      </c>
      <c r="Q175" s="257">
        <f>ROUND(E175*P175,2)</f>
        <v>0</v>
      </c>
      <c r="R175" s="259"/>
      <c r="S175" s="259" t="s">
        <v>424</v>
      </c>
      <c r="T175" s="260" t="s">
        <v>260</v>
      </c>
      <c r="U175" s="221">
        <v>0</v>
      </c>
      <c r="V175" s="221">
        <f>ROUND(E175*U175,2)</f>
        <v>0</v>
      </c>
      <c r="W175" s="221"/>
      <c r="X175" s="221" t="s">
        <v>372</v>
      </c>
      <c r="Y175" s="221" t="s">
        <v>262</v>
      </c>
      <c r="Z175" s="210"/>
      <c r="AA175" s="210"/>
      <c r="AB175" s="210"/>
      <c r="AC175" s="210"/>
      <c r="AD175" s="210"/>
      <c r="AE175" s="210"/>
      <c r="AF175" s="210"/>
      <c r="AG175" s="210" t="s">
        <v>373</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1" x14ac:dyDescent="0.2">
      <c r="A176" s="254">
        <v>149</v>
      </c>
      <c r="B176" s="255" t="s">
        <v>774</v>
      </c>
      <c r="C176" s="262" t="s">
        <v>775</v>
      </c>
      <c r="D176" s="256" t="s">
        <v>423</v>
      </c>
      <c r="E176" s="257">
        <v>4</v>
      </c>
      <c r="F176" s="258"/>
      <c r="G176" s="259">
        <f>ROUND(E176*F176,2)</f>
        <v>0</v>
      </c>
      <c r="H176" s="258"/>
      <c r="I176" s="259">
        <f>ROUND(E176*H176,2)</f>
        <v>0</v>
      </c>
      <c r="J176" s="258"/>
      <c r="K176" s="259">
        <f>ROUND(E176*J176,2)</f>
        <v>0</v>
      </c>
      <c r="L176" s="259">
        <v>21</v>
      </c>
      <c r="M176" s="259">
        <f>G176*(1+L176/100)</f>
        <v>0</v>
      </c>
      <c r="N176" s="257">
        <v>0</v>
      </c>
      <c r="O176" s="257">
        <f>ROUND(E176*N176,2)</f>
        <v>0</v>
      </c>
      <c r="P176" s="257">
        <v>0</v>
      </c>
      <c r="Q176" s="257">
        <f>ROUND(E176*P176,2)</f>
        <v>0</v>
      </c>
      <c r="R176" s="259"/>
      <c r="S176" s="259" t="s">
        <v>424</v>
      </c>
      <c r="T176" s="260" t="s">
        <v>260</v>
      </c>
      <c r="U176" s="221">
        <v>0</v>
      </c>
      <c r="V176" s="221">
        <f>ROUND(E176*U176,2)</f>
        <v>0</v>
      </c>
      <c r="W176" s="221"/>
      <c r="X176" s="221" t="s">
        <v>372</v>
      </c>
      <c r="Y176" s="221" t="s">
        <v>262</v>
      </c>
      <c r="Z176" s="210"/>
      <c r="AA176" s="210"/>
      <c r="AB176" s="210"/>
      <c r="AC176" s="210"/>
      <c r="AD176" s="210"/>
      <c r="AE176" s="210"/>
      <c r="AF176" s="210"/>
      <c r="AG176" s="210" t="s">
        <v>373</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ht="22.5" outlineLevel="1" x14ac:dyDescent="0.2">
      <c r="A177" s="254">
        <v>150</v>
      </c>
      <c r="B177" s="255" t="s">
        <v>776</v>
      </c>
      <c r="C177" s="262" t="s">
        <v>777</v>
      </c>
      <c r="D177" s="256" t="s">
        <v>423</v>
      </c>
      <c r="E177" s="257">
        <v>2</v>
      </c>
      <c r="F177" s="258"/>
      <c r="G177" s="259">
        <f>ROUND(E177*F177,2)</f>
        <v>0</v>
      </c>
      <c r="H177" s="258"/>
      <c r="I177" s="259">
        <f>ROUND(E177*H177,2)</f>
        <v>0</v>
      </c>
      <c r="J177" s="258"/>
      <c r="K177" s="259">
        <f>ROUND(E177*J177,2)</f>
        <v>0</v>
      </c>
      <c r="L177" s="259">
        <v>21</v>
      </c>
      <c r="M177" s="259">
        <f>G177*(1+L177/100)</f>
        <v>0</v>
      </c>
      <c r="N177" s="257">
        <v>0</v>
      </c>
      <c r="O177" s="257">
        <f>ROUND(E177*N177,2)</f>
        <v>0</v>
      </c>
      <c r="P177" s="257">
        <v>0</v>
      </c>
      <c r="Q177" s="257">
        <f>ROUND(E177*P177,2)</f>
        <v>0</v>
      </c>
      <c r="R177" s="259"/>
      <c r="S177" s="259" t="s">
        <v>424</v>
      </c>
      <c r="T177" s="260" t="s">
        <v>260</v>
      </c>
      <c r="U177" s="221">
        <v>0</v>
      </c>
      <c r="V177" s="221">
        <f>ROUND(E177*U177,2)</f>
        <v>0</v>
      </c>
      <c r="W177" s="221"/>
      <c r="X177" s="221" t="s">
        <v>372</v>
      </c>
      <c r="Y177" s="221" t="s">
        <v>262</v>
      </c>
      <c r="Z177" s="210"/>
      <c r="AA177" s="210"/>
      <c r="AB177" s="210"/>
      <c r="AC177" s="210"/>
      <c r="AD177" s="210"/>
      <c r="AE177" s="210"/>
      <c r="AF177" s="210"/>
      <c r="AG177" s="210" t="s">
        <v>373</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22.5" outlineLevel="1" x14ac:dyDescent="0.2">
      <c r="A178" s="254">
        <v>151</v>
      </c>
      <c r="B178" s="255" t="s">
        <v>778</v>
      </c>
      <c r="C178" s="262" t="s">
        <v>779</v>
      </c>
      <c r="D178" s="256" t="s">
        <v>423</v>
      </c>
      <c r="E178" s="257">
        <v>1</v>
      </c>
      <c r="F178" s="258"/>
      <c r="G178" s="259">
        <f>ROUND(E178*F178,2)</f>
        <v>0</v>
      </c>
      <c r="H178" s="258"/>
      <c r="I178" s="259">
        <f>ROUND(E178*H178,2)</f>
        <v>0</v>
      </c>
      <c r="J178" s="258"/>
      <c r="K178" s="259">
        <f>ROUND(E178*J178,2)</f>
        <v>0</v>
      </c>
      <c r="L178" s="259">
        <v>21</v>
      </c>
      <c r="M178" s="259">
        <f>G178*(1+L178/100)</f>
        <v>0</v>
      </c>
      <c r="N178" s="257">
        <v>0</v>
      </c>
      <c r="O178" s="257">
        <f>ROUND(E178*N178,2)</f>
        <v>0</v>
      </c>
      <c r="P178" s="257">
        <v>0</v>
      </c>
      <c r="Q178" s="257">
        <f>ROUND(E178*P178,2)</f>
        <v>0</v>
      </c>
      <c r="R178" s="259"/>
      <c r="S178" s="259" t="s">
        <v>424</v>
      </c>
      <c r="T178" s="260" t="s">
        <v>260</v>
      </c>
      <c r="U178" s="221">
        <v>0</v>
      </c>
      <c r="V178" s="221">
        <f>ROUND(E178*U178,2)</f>
        <v>0</v>
      </c>
      <c r="W178" s="221"/>
      <c r="X178" s="221" t="s">
        <v>372</v>
      </c>
      <c r="Y178" s="221" t="s">
        <v>262</v>
      </c>
      <c r="Z178" s="210"/>
      <c r="AA178" s="210"/>
      <c r="AB178" s="210"/>
      <c r="AC178" s="210"/>
      <c r="AD178" s="210"/>
      <c r="AE178" s="210"/>
      <c r="AF178" s="210"/>
      <c r="AG178" s="210" t="s">
        <v>373</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54">
        <v>152</v>
      </c>
      <c r="B179" s="255" t="s">
        <v>780</v>
      </c>
      <c r="C179" s="262" t="s">
        <v>781</v>
      </c>
      <c r="D179" s="256" t="s">
        <v>423</v>
      </c>
      <c r="E179" s="257">
        <v>1</v>
      </c>
      <c r="F179" s="258"/>
      <c r="G179" s="259">
        <f>ROUND(E179*F179,2)</f>
        <v>0</v>
      </c>
      <c r="H179" s="258"/>
      <c r="I179" s="259">
        <f>ROUND(E179*H179,2)</f>
        <v>0</v>
      </c>
      <c r="J179" s="258"/>
      <c r="K179" s="259">
        <f>ROUND(E179*J179,2)</f>
        <v>0</v>
      </c>
      <c r="L179" s="259">
        <v>21</v>
      </c>
      <c r="M179" s="259">
        <f>G179*(1+L179/100)</f>
        <v>0</v>
      </c>
      <c r="N179" s="257">
        <v>0</v>
      </c>
      <c r="O179" s="257">
        <f>ROUND(E179*N179,2)</f>
        <v>0</v>
      </c>
      <c r="P179" s="257">
        <v>0</v>
      </c>
      <c r="Q179" s="257">
        <f>ROUND(E179*P179,2)</f>
        <v>0</v>
      </c>
      <c r="R179" s="259"/>
      <c r="S179" s="259" t="s">
        <v>424</v>
      </c>
      <c r="T179" s="260" t="s">
        <v>260</v>
      </c>
      <c r="U179" s="221">
        <v>0</v>
      </c>
      <c r="V179" s="221">
        <f>ROUND(E179*U179,2)</f>
        <v>0</v>
      </c>
      <c r="W179" s="221"/>
      <c r="X179" s="221" t="s">
        <v>372</v>
      </c>
      <c r="Y179" s="221" t="s">
        <v>262</v>
      </c>
      <c r="Z179" s="210"/>
      <c r="AA179" s="210"/>
      <c r="AB179" s="210"/>
      <c r="AC179" s="210"/>
      <c r="AD179" s="210"/>
      <c r="AE179" s="210"/>
      <c r="AF179" s="210"/>
      <c r="AG179" s="210" t="s">
        <v>373</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54">
        <v>153</v>
      </c>
      <c r="B180" s="255" t="s">
        <v>782</v>
      </c>
      <c r="C180" s="262" t="s">
        <v>783</v>
      </c>
      <c r="D180" s="256" t="s">
        <v>423</v>
      </c>
      <c r="E180" s="257">
        <v>1</v>
      </c>
      <c r="F180" s="258"/>
      <c r="G180" s="259">
        <f>ROUND(E180*F180,2)</f>
        <v>0</v>
      </c>
      <c r="H180" s="258"/>
      <c r="I180" s="259">
        <f>ROUND(E180*H180,2)</f>
        <v>0</v>
      </c>
      <c r="J180" s="258"/>
      <c r="K180" s="259">
        <f>ROUND(E180*J180,2)</f>
        <v>0</v>
      </c>
      <c r="L180" s="259">
        <v>21</v>
      </c>
      <c r="M180" s="259">
        <f>G180*(1+L180/100)</f>
        <v>0</v>
      </c>
      <c r="N180" s="257">
        <v>0</v>
      </c>
      <c r="O180" s="257">
        <f>ROUND(E180*N180,2)</f>
        <v>0</v>
      </c>
      <c r="P180" s="257">
        <v>0</v>
      </c>
      <c r="Q180" s="257">
        <f>ROUND(E180*P180,2)</f>
        <v>0</v>
      </c>
      <c r="R180" s="259"/>
      <c r="S180" s="259" t="s">
        <v>424</v>
      </c>
      <c r="T180" s="260" t="s">
        <v>260</v>
      </c>
      <c r="U180" s="221">
        <v>0</v>
      </c>
      <c r="V180" s="221">
        <f>ROUND(E180*U180,2)</f>
        <v>0</v>
      </c>
      <c r="W180" s="221"/>
      <c r="X180" s="221" t="s">
        <v>372</v>
      </c>
      <c r="Y180" s="221" t="s">
        <v>262</v>
      </c>
      <c r="Z180" s="210"/>
      <c r="AA180" s="210"/>
      <c r="AB180" s="210"/>
      <c r="AC180" s="210"/>
      <c r="AD180" s="210"/>
      <c r="AE180" s="210"/>
      <c r="AF180" s="210"/>
      <c r="AG180" s="210" t="s">
        <v>373</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54">
        <v>154</v>
      </c>
      <c r="B181" s="255" t="s">
        <v>784</v>
      </c>
      <c r="C181" s="262" t="s">
        <v>785</v>
      </c>
      <c r="D181" s="256" t="s">
        <v>423</v>
      </c>
      <c r="E181" s="257">
        <v>1</v>
      </c>
      <c r="F181" s="258"/>
      <c r="G181" s="259">
        <f>ROUND(E181*F181,2)</f>
        <v>0</v>
      </c>
      <c r="H181" s="258"/>
      <c r="I181" s="259">
        <f>ROUND(E181*H181,2)</f>
        <v>0</v>
      </c>
      <c r="J181" s="258"/>
      <c r="K181" s="259">
        <f>ROUND(E181*J181,2)</f>
        <v>0</v>
      </c>
      <c r="L181" s="259">
        <v>21</v>
      </c>
      <c r="M181" s="259">
        <f>G181*(1+L181/100)</f>
        <v>0</v>
      </c>
      <c r="N181" s="257">
        <v>0</v>
      </c>
      <c r="O181" s="257">
        <f>ROUND(E181*N181,2)</f>
        <v>0</v>
      </c>
      <c r="P181" s="257">
        <v>0</v>
      </c>
      <c r="Q181" s="257">
        <f>ROUND(E181*P181,2)</f>
        <v>0</v>
      </c>
      <c r="R181" s="259"/>
      <c r="S181" s="259" t="s">
        <v>424</v>
      </c>
      <c r="T181" s="260" t="s">
        <v>260</v>
      </c>
      <c r="U181" s="221">
        <v>0</v>
      </c>
      <c r="V181" s="221">
        <f>ROUND(E181*U181,2)</f>
        <v>0</v>
      </c>
      <c r="W181" s="221"/>
      <c r="X181" s="221" t="s">
        <v>372</v>
      </c>
      <c r="Y181" s="221" t="s">
        <v>262</v>
      </c>
      <c r="Z181" s="210"/>
      <c r="AA181" s="210"/>
      <c r="AB181" s="210"/>
      <c r="AC181" s="210"/>
      <c r="AD181" s="210"/>
      <c r="AE181" s="210"/>
      <c r="AF181" s="210"/>
      <c r="AG181" s="210" t="s">
        <v>373</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54">
        <v>155</v>
      </c>
      <c r="B182" s="255" t="s">
        <v>786</v>
      </c>
      <c r="C182" s="262" t="s">
        <v>787</v>
      </c>
      <c r="D182" s="256" t="s">
        <v>423</v>
      </c>
      <c r="E182" s="257">
        <v>1</v>
      </c>
      <c r="F182" s="258"/>
      <c r="G182" s="259">
        <f>ROUND(E182*F182,2)</f>
        <v>0</v>
      </c>
      <c r="H182" s="258"/>
      <c r="I182" s="259">
        <f>ROUND(E182*H182,2)</f>
        <v>0</v>
      </c>
      <c r="J182" s="258"/>
      <c r="K182" s="259">
        <f>ROUND(E182*J182,2)</f>
        <v>0</v>
      </c>
      <c r="L182" s="259">
        <v>21</v>
      </c>
      <c r="M182" s="259">
        <f>G182*(1+L182/100)</f>
        <v>0</v>
      </c>
      <c r="N182" s="257">
        <v>0</v>
      </c>
      <c r="O182" s="257">
        <f>ROUND(E182*N182,2)</f>
        <v>0</v>
      </c>
      <c r="P182" s="257">
        <v>0</v>
      </c>
      <c r="Q182" s="257">
        <f>ROUND(E182*P182,2)</f>
        <v>0</v>
      </c>
      <c r="R182" s="259"/>
      <c r="S182" s="259" t="s">
        <v>424</v>
      </c>
      <c r="T182" s="260" t="s">
        <v>260</v>
      </c>
      <c r="U182" s="221">
        <v>0</v>
      </c>
      <c r="V182" s="221">
        <f>ROUND(E182*U182,2)</f>
        <v>0</v>
      </c>
      <c r="W182" s="221"/>
      <c r="X182" s="221" t="s">
        <v>372</v>
      </c>
      <c r="Y182" s="221" t="s">
        <v>262</v>
      </c>
      <c r="Z182" s="210"/>
      <c r="AA182" s="210"/>
      <c r="AB182" s="210"/>
      <c r="AC182" s="210"/>
      <c r="AD182" s="210"/>
      <c r="AE182" s="210"/>
      <c r="AF182" s="210"/>
      <c r="AG182" s="210" t="s">
        <v>373</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33.75" outlineLevel="1" x14ac:dyDescent="0.2">
      <c r="A183" s="234">
        <v>156</v>
      </c>
      <c r="B183" s="235" t="s">
        <v>788</v>
      </c>
      <c r="C183" s="245" t="s">
        <v>789</v>
      </c>
      <c r="D183" s="236" t="s">
        <v>423</v>
      </c>
      <c r="E183" s="237">
        <v>1</v>
      </c>
      <c r="F183" s="238"/>
      <c r="G183" s="239">
        <f>ROUND(E183*F183,2)</f>
        <v>0</v>
      </c>
      <c r="H183" s="238"/>
      <c r="I183" s="239">
        <f>ROUND(E183*H183,2)</f>
        <v>0</v>
      </c>
      <c r="J183" s="238"/>
      <c r="K183" s="239">
        <f>ROUND(E183*J183,2)</f>
        <v>0</v>
      </c>
      <c r="L183" s="239">
        <v>21</v>
      </c>
      <c r="M183" s="239">
        <f>G183*(1+L183/100)</f>
        <v>0</v>
      </c>
      <c r="N183" s="237">
        <v>0</v>
      </c>
      <c r="O183" s="237">
        <f>ROUND(E183*N183,2)</f>
        <v>0</v>
      </c>
      <c r="P183" s="237">
        <v>0</v>
      </c>
      <c r="Q183" s="237">
        <f>ROUND(E183*P183,2)</f>
        <v>0</v>
      </c>
      <c r="R183" s="239"/>
      <c r="S183" s="239" t="s">
        <v>424</v>
      </c>
      <c r="T183" s="240" t="s">
        <v>260</v>
      </c>
      <c r="U183" s="221">
        <v>0</v>
      </c>
      <c r="V183" s="221">
        <f>ROUND(E183*U183,2)</f>
        <v>0</v>
      </c>
      <c r="W183" s="221"/>
      <c r="X183" s="221" t="s">
        <v>372</v>
      </c>
      <c r="Y183" s="221" t="s">
        <v>262</v>
      </c>
      <c r="Z183" s="210"/>
      <c r="AA183" s="210"/>
      <c r="AB183" s="210"/>
      <c r="AC183" s="210"/>
      <c r="AD183" s="210"/>
      <c r="AE183" s="210"/>
      <c r="AF183" s="210"/>
      <c r="AG183" s="210" t="s">
        <v>373</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
      <c r="A184" s="217"/>
      <c r="B184" s="218"/>
      <c r="C184" s="246" t="s">
        <v>790</v>
      </c>
      <c r="D184" s="242"/>
      <c r="E184" s="242"/>
      <c r="F184" s="242"/>
      <c r="G184" s="242"/>
      <c r="H184" s="221"/>
      <c r="I184" s="221"/>
      <c r="J184" s="221"/>
      <c r="K184" s="221"/>
      <c r="L184" s="221"/>
      <c r="M184" s="221"/>
      <c r="N184" s="220"/>
      <c r="O184" s="220"/>
      <c r="P184" s="220"/>
      <c r="Q184" s="220"/>
      <c r="R184" s="221"/>
      <c r="S184" s="221"/>
      <c r="T184" s="221"/>
      <c r="U184" s="221"/>
      <c r="V184" s="221"/>
      <c r="W184" s="221"/>
      <c r="X184" s="221"/>
      <c r="Y184" s="221"/>
      <c r="Z184" s="210"/>
      <c r="AA184" s="210"/>
      <c r="AB184" s="210"/>
      <c r="AC184" s="210"/>
      <c r="AD184" s="210"/>
      <c r="AE184" s="210"/>
      <c r="AF184" s="210"/>
      <c r="AG184" s="210" t="s">
        <v>265</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54">
        <v>157</v>
      </c>
      <c r="B185" s="255" t="s">
        <v>791</v>
      </c>
      <c r="C185" s="262" t="s">
        <v>792</v>
      </c>
      <c r="D185" s="256" t="s">
        <v>423</v>
      </c>
      <c r="E185" s="257">
        <v>1</v>
      </c>
      <c r="F185" s="258"/>
      <c r="G185" s="259">
        <f>ROUND(E185*F185,2)</f>
        <v>0</v>
      </c>
      <c r="H185" s="258"/>
      <c r="I185" s="259">
        <f>ROUND(E185*H185,2)</f>
        <v>0</v>
      </c>
      <c r="J185" s="258"/>
      <c r="K185" s="259">
        <f>ROUND(E185*J185,2)</f>
        <v>0</v>
      </c>
      <c r="L185" s="259">
        <v>21</v>
      </c>
      <c r="M185" s="259">
        <f>G185*(1+L185/100)</f>
        <v>0</v>
      </c>
      <c r="N185" s="257">
        <v>0</v>
      </c>
      <c r="O185" s="257">
        <f>ROUND(E185*N185,2)</f>
        <v>0</v>
      </c>
      <c r="P185" s="257">
        <v>0</v>
      </c>
      <c r="Q185" s="257">
        <f>ROUND(E185*P185,2)</f>
        <v>0</v>
      </c>
      <c r="R185" s="259"/>
      <c r="S185" s="259" t="s">
        <v>424</v>
      </c>
      <c r="T185" s="260" t="s">
        <v>260</v>
      </c>
      <c r="U185" s="221">
        <v>0</v>
      </c>
      <c r="V185" s="221">
        <f>ROUND(E185*U185,2)</f>
        <v>0</v>
      </c>
      <c r="W185" s="221"/>
      <c r="X185" s="221" t="s">
        <v>372</v>
      </c>
      <c r="Y185" s="221" t="s">
        <v>262</v>
      </c>
      <c r="Z185" s="210"/>
      <c r="AA185" s="210"/>
      <c r="AB185" s="210"/>
      <c r="AC185" s="210"/>
      <c r="AD185" s="210"/>
      <c r="AE185" s="210"/>
      <c r="AF185" s="210"/>
      <c r="AG185" s="210" t="s">
        <v>373</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54">
        <v>158</v>
      </c>
      <c r="B186" s="255" t="s">
        <v>793</v>
      </c>
      <c r="C186" s="262" t="s">
        <v>794</v>
      </c>
      <c r="D186" s="256" t="s">
        <v>423</v>
      </c>
      <c r="E186" s="257">
        <v>10</v>
      </c>
      <c r="F186" s="258"/>
      <c r="G186" s="259">
        <f>ROUND(E186*F186,2)</f>
        <v>0</v>
      </c>
      <c r="H186" s="258"/>
      <c r="I186" s="259">
        <f>ROUND(E186*H186,2)</f>
        <v>0</v>
      </c>
      <c r="J186" s="258"/>
      <c r="K186" s="259">
        <f>ROUND(E186*J186,2)</f>
        <v>0</v>
      </c>
      <c r="L186" s="259">
        <v>21</v>
      </c>
      <c r="M186" s="259">
        <f>G186*(1+L186/100)</f>
        <v>0</v>
      </c>
      <c r="N186" s="257">
        <v>0</v>
      </c>
      <c r="O186" s="257">
        <f>ROUND(E186*N186,2)</f>
        <v>0</v>
      </c>
      <c r="P186" s="257">
        <v>0</v>
      </c>
      <c r="Q186" s="257">
        <f>ROUND(E186*P186,2)</f>
        <v>0</v>
      </c>
      <c r="R186" s="259"/>
      <c r="S186" s="259" t="s">
        <v>424</v>
      </c>
      <c r="T186" s="260" t="s">
        <v>260</v>
      </c>
      <c r="U186" s="221">
        <v>0</v>
      </c>
      <c r="V186" s="221">
        <f>ROUND(E186*U186,2)</f>
        <v>0</v>
      </c>
      <c r="W186" s="221"/>
      <c r="X186" s="221" t="s">
        <v>372</v>
      </c>
      <c r="Y186" s="221" t="s">
        <v>262</v>
      </c>
      <c r="Z186" s="210"/>
      <c r="AA186" s="210"/>
      <c r="AB186" s="210"/>
      <c r="AC186" s="210"/>
      <c r="AD186" s="210"/>
      <c r="AE186" s="210"/>
      <c r="AF186" s="210"/>
      <c r="AG186" s="210" t="s">
        <v>373</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54">
        <v>159</v>
      </c>
      <c r="B187" s="255" t="s">
        <v>795</v>
      </c>
      <c r="C187" s="262" t="s">
        <v>796</v>
      </c>
      <c r="D187" s="256" t="s">
        <v>423</v>
      </c>
      <c r="E187" s="257">
        <v>14</v>
      </c>
      <c r="F187" s="258"/>
      <c r="G187" s="259">
        <f>ROUND(E187*F187,2)</f>
        <v>0</v>
      </c>
      <c r="H187" s="258"/>
      <c r="I187" s="259">
        <f>ROUND(E187*H187,2)</f>
        <v>0</v>
      </c>
      <c r="J187" s="258"/>
      <c r="K187" s="259">
        <f>ROUND(E187*J187,2)</f>
        <v>0</v>
      </c>
      <c r="L187" s="259">
        <v>21</v>
      </c>
      <c r="M187" s="259">
        <f>G187*(1+L187/100)</f>
        <v>0</v>
      </c>
      <c r="N187" s="257">
        <v>0</v>
      </c>
      <c r="O187" s="257">
        <f>ROUND(E187*N187,2)</f>
        <v>0</v>
      </c>
      <c r="P187" s="257">
        <v>0</v>
      </c>
      <c r="Q187" s="257">
        <f>ROUND(E187*P187,2)</f>
        <v>0</v>
      </c>
      <c r="R187" s="259"/>
      <c r="S187" s="259" t="s">
        <v>424</v>
      </c>
      <c r="T187" s="260" t="s">
        <v>260</v>
      </c>
      <c r="U187" s="221">
        <v>0</v>
      </c>
      <c r="V187" s="221">
        <f>ROUND(E187*U187,2)</f>
        <v>0</v>
      </c>
      <c r="W187" s="221"/>
      <c r="X187" s="221" t="s">
        <v>372</v>
      </c>
      <c r="Y187" s="221" t="s">
        <v>262</v>
      </c>
      <c r="Z187" s="210"/>
      <c r="AA187" s="210"/>
      <c r="AB187" s="210"/>
      <c r="AC187" s="210"/>
      <c r="AD187" s="210"/>
      <c r="AE187" s="210"/>
      <c r="AF187" s="210"/>
      <c r="AG187" s="210" t="s">
        <v>373</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ht="33.75" outlineLevel="1" x14ac:dyDescent="0.2">
      <c r="A188" s="234">
        <v>160</v>
      </c>
      <c r="B188" s="235" t="s">
        <v>797</v>
      </c>
      <c r="C188" s="245" t="s">
        <v>798</v>
      </c>
      <c r="D188" s="236" t="s">
        <v>423</v>
      </c>
      <c r="E188" s="237">
        <v>2</v>
      </c>
      <c r="F188" s="238"/>
      <c r="G188" s="239">
        <f>ROUND(E188*F188,2)</f>
        <v>0</v>
      </c>
      <c r="H188" s="238"/>
      <c r="I188" s="239">
        <f>ROUND(E188*H188,2)</f>
        <v>0</v>
      </c>
      <c r="J188" s="238"/>
      <c r="K188" s="239">
        <f>ROUND(E188*J188,2)</f>
        <v>0</v>
      </c>
      <c r="L188" s="239">
        <v>21</v>
      </c>
      <c r="M188" s="239">
        <f>G188*(1+L188/100)</f>
        <v>0</v>
      </c>
      <c r="N188" s="237">
        <v>0</v>
      </c>
      <c r="O188" s="237">
        <f>ROUND(E188*N188,2)</f>
        <v>0</v>
      </c>
      <c r="P188" s="237">
        <v>0</v>
      </c>
      <c r="Q188" s="237">
        <f>ROUND(E188*P188,2)</f>
        <v>0</v>
      </c>
      <c r="R188" s="239"/>
      <c r="S188" s="239" t="s">
        <v>424</v>
      </c>
      <c r="T188" s="240" t="s">
        <v>260</v>
      </c>
      <c r="U188" s="221">
        <v>0</v>
      </c>
      <c r="V188" s="221">
        <f>ROUND(E188*U188,2)</f>
        <v>0</v>
      </c>
      <c r="W188" s="221"/>
      <c r="X188" s="221" t="s">
        <v>372</v>
      </c>
      <c r="Y188" s="221" t="s">
        <v>262</v>
      </c>
      <c r="Z188" s="210"/>
      <c r="AA188" s="210"/>
      <c r="AB188" s="210"/>
      <c r="AC188" s="210"/>
      <c r="AD188" s="210"/>
      <c r="AE188" s="210"/>
      <c r="AF188" s="210"/>
      <c r="AG188" s="210" t="s">
        <v>373</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46" t="s">
        <v>799</v>
      </c>
      <c r="D189" s="242"/>
      <c r="E189" s="242"/>
      <c r="F189" s="242"/>
      <c r="G189" s="242"/>
      <c r="H189" s="221"/>
      <c r="I189" s="221"/>
      <c r="J189" s="221"/>
      <c r="K189" s="221"/>
      <c r="L189" s="221"/>
      <c r="M189" s="221"/>
      <c r="N189" s="220"/>
      <c r="O189" s="220"/>
      <c r="P189" s="220"/>
      <c r="Q189" s="220"/>
      <c r="R189" s="221"/>
      <c r="S189" s="221"/>
      <c r="T189" s="221"/>
      <c r="U189" s="221"/>
      <c r="V189" s="221"/>
      <c r="W189" s="221"/>
      <c r="X189" s="221"/>
      <c r="Y189" s="221"/>
      <c r="Z189" s="210"/>
      <c r="AA189" s="210"/>
      <c r="AB189" s="210"/>
      <c r="AC189" s="210"/>
      <c r="AD189" s="210"/>
      <c r="AE189" s="210"/>
      <c r="AF189" s="210"/>
      <c r="AG189" s="210" t="s">
        <v>265</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54">
        <v>161</v>
      </c>
      <c r="B190" s="255" t="s">
        <v>800</v>
      </c>
      <c r="C190" s="262" t="s">
        <v>801</v>
      </c>
      <c r="D190" s="256" t="s">
        <v>423</v>
      </c>
      <c r="E190" s="257">
        <v>1</v>
      </c>
      <c r="F190" s="258"/>
      <c r="G190" s="259">
        <f>ROUND(E190*F190,2)</f>
        <v>0</v>
      </c>
      <c r="H190" s="258"/>
      <c r="I190" s="259">
        <f>ROUND(E190*H190,2)</f>
        <v>0</v>
      </c>
      <c r="J190" s="258"/>
      <c r="K190" s="259">
        <f>ROUND(E190*J190,2)</f>
        <v>0</v>
      </c>
      <c r="L190" s="259">
        <v>21</v>
      </c>
      <c r="M190" s="259">
        <f>G190*(1+L190/100)</f>
        <v>0</v>
      </c>
      <c r="N190" s="257">
        <v>0</v>
      </c>
      <c r="O190" s="257">
        <f>ROUND(E190*N190,2)</f>
        <v>0</v>
      </c>
      <c r="P190" s="257">
        <v>0</v>
      </c>
      <c r="Q190" s="257">
        <f>ROUND(E190*P190,2)</f>
        <v>0</v>
      </c>
      <c r="R190" s="259"/>
      <c r="S190" s="259" t="s">
        <v>424</v>
      </c>
      <c r="T190" s="260" t="s">
        <v>260</v>
      </c>
      <c r="U190" s="221">
        <v>0</v>
      </c>
      <c r="V190" s="221">
        <f>ROUND(E190*U190,2)</f>
        <v>0</v>
      </c>
      <c r="W190" s="221"/>
      <c r="X190" s="221" t="s">
        <v>372</v>
      </c>
      <c r="Y190" s="221" t="s">
        <v>262</v>
      </c>
      <c r="Z190" s="210"/>
      <c r="AA190" s="210"/>
      <c r="AB190" s="210"/>
      <c r="AC190" s="210"/>
      <c r="AD190" s="210"/>
      <c r="AE190" s="210"/>
      <c r="AF190" s="210"/>
      <c r="AG190" s="210" t="s">
        <v>373</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33.75" outlineLevel="1" x14ac:dyDescent="0.2">
      <c r="A191" s="234">
        <v>162</v>
      </c>
      <c r="B191" s="235" t="s">
        <v>802</v>
      </c>
      <c r="C191" s="245" t="s">
        <v>803</v>
      </c>
      <c r="D191" s="236" t="s">
        <v>423</v>
      </c>
      <c r="E191" s="237">
        <v>1</v>
      </c>
      <c r="F191" s="238"/>
      <c r="G191" s="239">
        <f>ROUND(E191*F191,2)</f>
        <v>0</v>
      </c>
      <c r="H191" s="238"/>
      <c r="I191" s="239">
        <f>ROUND(E191*H191,2)</f>
        <v>0</v>
      </c>
      <c r="J191" s="238"/>
      <c r="K191" s="239">
        <f>ROUND(E191*J191,2)</f>
        <v>0</v>
      </c>
      <c r="L191" s="239">
        <v>21</v>
      </c>
      <c r="M191" s="239">
        <f>G191*(1+L191/100)</f>
        <v>0</v>
      </c>
      <c r="N191" s="237">
        <v>0</v>
      </c>
      <c r="O191" s="237">
        <f>ROUND(E191*N191,2)</f>
        <v>0</v>
      </c>
      <c r="P191" s="237">
        <v>0</v>
      </c>
      <c r="Q191" s="237">
        <f>ROUND(E191*P191,2)</f>
        <v>0</v>
      </c>
      <c r="R191" s="239"/>
      <c r="S191" s="239" t="s">
        <v>424</v>
      </c>
      <c r="T191" s="240" t="s">
        <v>260</v>
      </c>
      <c r="U191" s="221">
        <v>0</v>
      </c>
      <c r="V191" s="221">
        <f>ROUND(E191*U191,2)</f>
        <v>0</v>
      </c>
      <c r="W191" s="221"/>
      <c r="X191" s="221" t="s">
        <v>372</v>
      </c>
      <c r="Y191" s="221" t="s">
        <v>262</v>
      </c>
      <c r="Z191" s="210"/>
      <c r="AA191" s="210"/>
      <c r="AB191" s="210"/>
      <c r="AC191" s="210"/>
      <c r="AD191" s="210"/>
      <c r="AE191" s="210"/>
      <c r="AF191" s="210"/>
      <c r="AG191" s="210" t="s">
        <v>373</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ht="22.5" outlineLevel="2" x14ac:dyDescent="0.2">
      <c r="A192" s="217"/>
      <c r="B192" s="218"/>
      <c r="C192" s="246" t="s">
        <v>804</v>
      </c>
      <c r="D192" s="242"/>
      <c r="E192" s="242"/>
      <c r="F192" s="242"/>
      <c r="G192" s="242"/>
      <c r="H192" s="221"/>
      <c r="I192" s="221"/>
      <c r="J192" s="221"/>
      <c r="K192" s="221"/>
      <c r="L192" s="221"/>
      <c r="M192" s="221"/>
      <c r="N192" s="220"/>
      <c r="O192" s="220"/>
      <c r="P192" s="220"/>
      <c r="Q192" s="220"/>
      <c r="R192" s="221"/>
      <c r="S192" s="221"/>
      <c r="T192" s="221"/>
      <c r="U192" s="221"/>
      <c r="V192" s="221"/>
      <c r="W192" s="221"/>
      <c r="X192" s="221"/>
      <c r="Y192" s="221"/>
      <c r="Z192" s="210"/>
      <c r="AA192" s="210"/>
      <c r="AB192" s="210"/>
      <c r="AC192" s="210"/>
      <c r="AD192" s="210"/>
      <c r="AE192" s="210"/>
      <c r="AF192" s="210"/>
      <c r="AG192" s="210" t="s">
        <v>265</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41" t="str">
        <f>C192</f>
        <v>rádia, přehrávání z lokální sítě, z internetu, smartphonu, tabletu, počítače, DLNA, AirPlay, UpnP, Spotify, Tune-In, I-Heart Radio, Napster, Deezer, streamovací aplikace jakékoliv, vysoká účinnost, kvalitní zvuk</v>
      </c>
      <c r="BB192" s="210"/>
      <c r="BC192" s="210"/>
      <c r="BD192" s="210"/>
      <c r="BE192" s="210"/>
      <c r="BF192" s="210"/>
      <c r="BG192" s="210"/>
      <c r="BH192" s="210"/>
    </row>
    <row r="193" spans="1:60" outlineLevel="1" x14ac:dyDescent="0.2">
      <c r="A193" s="254">
        <v>163</v>
      </c>
      <c r="B193" s="255" t="s">
        <v>805</v>
      </c>
      <c r="C193" s="262" t="s">
        <v>806</v>
      </c>
      <c r="D193" s="256" t="s">
        <v>423</v>
      </c>
      <c r="E193" s="257">
        <v>6</v>
      </c>
      <c r="F193" s="258"/>
      <c r="G193" s="259">
        <f>ROUND(E193*F193,2)</f>
        <v>0</v>
      </c>
      <c r="H193" s="258"/>
      <c r="I193" s="259">
        <f>ROUND(E193*H193,2)</f>
        <v>0</v>
      </c>
      <c r="J193" s="258"/>
      <c r="K193" s="259">
        <f>ROUND(E193*J193,2)</f>
        <v>0</v>
      </c>
      <c r="L193" s="259">
        <v>21</v>
      </c>
      <c r="M193" s="259">
        <f>G193*(1+L193/100)</f>
        <v>0</v>
      </c>
      <c r="N193" s="257">
        <v>0</v>
      </c>
      <c r="O193" s="257">
        <f>ROUND(E193*N193,2)</f>
        <v>0</v>
      </c>
      <c r="P193" s="257">
        <v>0</v>
      </c>
      <c r="Q193" s="257">
        <f>ROUND(E193*P193,2)</f>
        <v>0</v>
      </c>
      <c r="R193" s="259"/>
      <c r="S193" s="259" t="s">
        <v>424</v>
      </c>
      <c r="T193" s="260" t="s">
        <v>260</v>
      </c>
      <c r="U193" s="221">
        <v>0</v>
      </c>
      <c r="V193" s="221">
        <f>ROUND(E193*U193,2)</f>
        <v>0</v>
      </c>
      <c r="W193" s="221"/>
      <c r="X193" s="221" t="s">
        <v>372</v>
      </c>
      <c r="Y193" s="221" t="s">
        <v>262</v>
      </c>
      <c r="Z193" s="210"/>
      <c r="AA193" s="210"/>
      <c r="AB193" s="210"/>
      <c r="AC193" s="210"/>
      <c r="AD193" s="210"/>
      <c r="AE193" s="210"/>
      <c r="AF193" s="210"/>
      <c r="AG193" s="210" t="s">
        <v>373</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54">
        <v>164</v>
      </c>
      <c r="B194" s="255" t="s">
        <v>772</v>
      </c>
      <c r="C194" s="262" t="s">
        <v>807</v>
      </c>
      <c r="D194" s="256" t="s">
        <v>309</v>
      </c>
      <c r="E194" s="257">
        <v>120</v>
      </c>
      <c r="F194" s="258"/>
      <c r="G194" s="259">
        <f>ROUND(E194*F194,2)</f>
        <v>0</v>
      </c>
      <c r="H194" s="258"/>
      <c r="I194" s="259">
        <f>ROUND(E194*H194,2)</f>
        <v>0</v>
      </c>
      <c r="J194" s="258"/>
      <c r="K194" s="259">
        <f>ROUND(E194*J194,2)</f>
        <v>0</v>
      </c>
      <c r="L194" s="259">
        <v>21</v>
      </c>
      <c r="M194" s="259">
        <f>G194*(1+L194/100)</f>
        <v>0</v>
      </c>
      <c r="N194" s="257">
        <v>0</v>
      </c>
      <c r="O194" s="257">
        <f>ROUND(E194*N194,2)</f>
        <v>0</v>
      </c>
      <c r="P194" s="257">
        <v>0</v>
      </c>
      <c r="Q194" s="257">
        <f>ROUND(E194*P194,2)</f>
        <v>0</v>
      </c>
      <c r="R194" s="259"/>
      <c r="S194" s="259" t="s">
        <v>424</v>
      </c>
      <c r="T194" s="260" t="s">
        <v>260</v>
      </c>
      <c r="U194" s="221">
        <v>0</v>
      </c>
      <c r="V194" s="221">
        <f>ROUND(E194*U194,2)</f>
        <v>0</v>
      </c>
      <c r="W194" s="221"/>
      <c r="X194" s="221" t="s">
        <v>665</v>
      </c>
      <c r="Y194" s="221" t="s">
        <v>262</v>
      </c>
      <c r="Z194" s="210"/>
      <c r="AA194" s="210"/>
      <c r="AB194" s="210"/>
      <c r="AC194" s="210"/>
      <c r="AD194" s="210"/>
      <c r="AE194" s="210"/>
      <c r="AF194" s="210"/>
      <c r="AG194" s="210" t="s">
        <v>666</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ht="33.75" outlineLevel="1" x14ac:dyDescent="0.2">
      <c r="A195" s="234">
        <v>165</v>
      </c>
      <c r="B195" s="235" t="s">
        <v>808</v>
      </c>
      <c r="C195" s="245" t="s">
        <v>809</v>
      </c>
      <c r="D195" s="236" t="s">
        <v>423</v>
      </c>
      <c r="E195" s="237">
        <v>1</v>
      </c>
      <c r="F195" s="238"/>
      <c r="G195" s="239">
        <f>ROUND(E195*F195,2)</f>
        <v>0</v>
      </c>
      <c r="H195" s="238"/>
      <c r="I195" s="239">
        <f>ROUND(E195*H195,2)</f>
        <v>0</v>
      </c>
      <c r="J195" s="238"/>
      <c r="K195" s="239">
        <f>ROUND(E195*J195,2)</f>
        <v>0</v>
      </c>
      <c r="L195" s="239">
        <v>21</v>
      </c>
      <c r="M195" s="239">
        <f>G195*(1+L195/100)</f>
        <v>0</v>
      </c>
      <c r="N195" s="237">
        <v>0</v>
      </c>
      <c r="O195" s="237">
        <f>ROUND(E195*N195,2)</f>
        <v>0</v>
      </c>
      <c r="P195" s="237">
        <v>0</v>
      </c>
      <c r="Q195" s="237">
        <f>ROUND(E195*P195,2)</f>
        <v>0</v>
      </c>
      <c r="R195" s="239"/>
      <c r="S195" s="239" t="s">
        <v>424</v>
      </c>
      <c r="T195" s="240" t="s">
        <v>260</v>
      </c>
      <c r="U195" s="221">
        <v>0</v>
      </c>
      <c r="V195" s="221">
        <f>ROUND(E195*U195,2)</f>
        <v>0</v>
      </c>
      <c r="W195" s="221"/>
      <c r="X195" s="221" t="s">
        <v>372</v>
      </c>
      <c r="Y195" s="221" t="s">
        <v>262</v>
      </c>
      <c r="Z195" s="210"/>
      <c r="AA195" s="210"/>
      <c r="AB195" s="210"/>
      <c r="AC195" s="210"/>
      <c r="AD195" s="210"/>
      <c r="AE195" s="210"/>
      <c r="AF195" s="210"/>
      <c r="AG195" s="210" t="s">
        <v>373</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46" t="s">
        <v>810</v>
      </c>
      <c r="D196" s="242"/>
      <c r="E196" s="242"/>
      <c r="F196" s="242"/>
      <c r="G196" s="242"/>
      <c r="H196" s="221"/>
      <c r="I196" s="221"/>
      <c r="J196" s="221"/>
      <c r="K196" s="221"/>
      <c r="L196" s="221"/>
      <c r="M196" s="221"/>
      <c r="N196" s="220"/>
      <c r="O196" s="220"/>
      <c r="P196" s="220"/>
      <c r="Q196" s="220"/>
      <c r="R196" s="221"/>
      <c r="S196" s="221"/>
      <c r="T196" s="221"/>
      <c r="U196" s="221"/>
      <c r="V196" s="221"/>
      <c r="W196" s="221"/>
      <c r="X196" s="221"/>
      <c r="Y196" s="221"/>
      <c r="Z196" s="210"/>
      <c r="AA196" s="210"/>
      <c r="AB196" s="210"/>
      <c r="AC196" s="210"/>
      <c r="AD196" s="210"/>
      <c r="AE196" s="210"/>
      <c r="AF196" s="210"/>
      <c r="AG196" s="210" t="s">
        <v>265</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54">
        <v>166</v>
      </c>
      <c r="B197" s="255" t="s">
        <v>811</v>
      </c>
      <c r="C197" s="262" t="s">
        <v>812</v>
      </c>
      <c r="D197" s="256" t="s">
        <v>423</v>
      </c>
      <c r="E197" s="257">
        <v>1</v>
      </c>
      <c r="F197" s="258"/>
      <c r="G197" s="259">
        <f>ROUND(E197*F197,2)</f>
        <v>0</v>
      </c>
      <c r="H197" s="258"/>
      <c r="I197" s="259">
        <f>ROUND(E197*H197,2)</f>
        <v>0</v>
      </c>
      <c r="J197" s="258"/>
      <c r="K197" s="259">
        <f>ROUND(E197*J197,2)</f>
        <v>0</v>
      </c>
      <c r="L197" s="259">
        <v>21</v>
      </c>
      <c r="M197" s="259">
        <f>G197*(1+L197/100)</f>
        <v>0</v>
      </c>
      <c r="N197" s="257">
        <v>0</v>
      </c>
      <c r="O197" s="257">
        <f>ROUND(E197*N197,2)</f>
        <v>0</v>
      </c>
      <c r="P197" s="257">
        <v>0</v>
      </c>
      <c r="Q197" s="257">
        <f>ROUND(E197*P197,2)</f>
        <v>0</v>
      </c>
      <c r="R197" s="259"/>
      <c r="S197" s="259" t="s">
        <v>424</v>
      </c>
      <c r="T197" s="260" t="s">
        <v>260</v>
      </c>
      <c r="U197" s="221">
        <v>0</v>
      </c>
      <c r="V197" s="221">
        <f>ROUND(E197*U197,2)</f>
        <v>0</v>
      </c>
      <c r="W197" s="221"/>
      <c r="X197" s="221" t="s">
        <v>372</v>
      </c>
      <c r="Y197" s="221" t="s">
        <v>262</v>
      </c>
      <c r="Z197" s="210"/>
      <c r="AA197" s="210"/>
      <c r="AB197" s="210"/>
      <c r="AC197" s="210"/>
      <c r="AD197" s="210"/>
      <c r="AE197" s="210"/>
      <c r="AF197" s="210"/>
      <c r="AG197" s="210" t="s">
        <v>373</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54">
        <v>167</v>
      </c>
      <c r="B198" s="255" t="s">
        <v>813</v>
      </c>
      <c r="C198" s="262" t="s">
        <v>814</v>
      </c>
      <c r="D198" s="256" t="s">
        <v>423</v>
      </c>
      <c r="E198" s="257">
        <v>1</v>
      </c>
      <c r="F198" s="258"/>
      <c r="G198" s="259">
        <f>ROUND(E198*F198,2)</f>
        <v>0</v>
      </c>
      <c r="H198" s="258"/>
      <c r="I198" s="259">
        <f>ROUND(E198*H198,2)</f>
        <v>0</v>
      </c>
      <c r="J198" s="258"/>
      <c r="K198" s="259">
        <f>ROUND(E198*J198,2)</f>
        <v>0</v>
      </c>
      <c r="L198" s="259">
        <v>21</v>
      </c>
      <c r="M198" s="259">
        <f>G198*(1+L198/100)</f>
        <v>0</v>
      </c>
      <c r="N198" s="257">
        <v>0</v>
      </c>
      <c r="O198" s="257">
        <f>ROUND(E198*N198,2)</f>
        <v>0</v>
      </c>
      <c r="P198" s="257">
        <v>0</v>
      </c>
      <c r="Q198" s="257">
        <f>ROUND(E198*P198,2)</f>
        <v>0</v>
      </c>
      <c r="R198" s="259"/>
      <c r="S198" s="259" t="s">
        <v>424</v>
      </c>
      <c r="T198" s="260" t="s">
        <v>260</v>
      </c>
      <c r="U198" s="221">
        <v>0</v>
      </c>
      <c r="V198" s="221">
        <f>ROUND(E198*U198,2)</f>
        <v>0</v>
      </c>
      <c r="W198" s="221"/>
      <c r="X198" s="221" t="s">
        <v>372</v>
      </c>
      <c r="Y198" s="221" t="s">
        <v>262</v>
      </c>
      <c r="Z198" s="210"/>
      <c r="AA198" s="210"/>
      <c r="AB198" s="210"/>
      <c r="AC198" s="210"/>
      <c r="AD198" s="210"/>
      <c r="AE198" s="210"/>
      <c r="AF198" s="210"/>
      <c r="AG198" s="210" t="s">
        <v>373</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54">
        <v>168</v>
      </c>
      <c r="B199" s="255" t="s">
        <v>815</v>
      </c>
      <c r="C199" s="262" t="s">
        <v>816</v>
      </c>
      <c r="D199" s="256" t="s">
        <v>423</v>
      </c>
      <c r="E199" s="257">
        <v>1</v>
      </c>
      <c r="F199" s="258"/>
      <c r="G199" s="259">
        <f>ROUND(E199*F199,2)</f>
        <v>0</v>
      </c>
      <c r="H199" s="258"/>
      <c r="I199" s="259">
        <f>ROUND(E199*H199,2)</f>
        <v>0</v>
      </c>
      <c r="J199" s="258"/>
      <c r="K199" s="259">
        <f>ROUND(E199*J199,2)</f>
        <v>0</v>
      </c>
      <c r="L199" s="259">
        <v>21</v>
      </c>
      <c r="M199" s="259">
        <f>G199*(1+L199/100)</f>
        <v>0</v>
      </c>
      <c r="N199" s="257">
        <v>0</v>
      </c>
      <c r="O199" s="257">
        <f>ROUND(E199*N199,2)</f>
        <v>0</v>
      </c>
      <c r="P199" s="257">
        <v>0</v>
      </c>
      <c r="Q199" s="257">
        <f>ROUND(E199*P199,2)</f>
        <v>0</v>
      </c>
      <c r="R199" s="259"/>
      <c r="S199" s="259" t="s">
        <v>424</v>
      </c>
      <c r="T199" s="260" t="s">
        <v>260</v>
      </c>
      <c r="U199" s="221">
        <v>0</v>
      </c>
      <c r="V199" s="221">
        <f>ROUND(E199*U199,2)</f>
        <v>0</v>
      </c>
      <c r="W199" s="221"/>
      <c r="X199" s="221" t="s">
        <v>372</v>
      </c>
      <c r="Y199" s="221" t="s">
        <v>262</v>
      </c>
      <c r="Z199" s="210"/>
      <c r="AA199" s="210"/>
      <c r="AB199" s="210"/>
      <c r="AC199" s="210"/>
      <c r="AD199" s="210"/>
      <c r="AE199" s="210"/>
      <c r="AF199" s="210"/>
      <c r="AG199" s="210" t="s">
        <v>373</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ht="33.75" outlineLevel="1" x14ac:dyDescent="0.2">
      <c r="A200" s="254">
        <v>169</v>
      </c>
      <c r="B200" s="255" t="s">
        <v>817</v>
      </c>
      <c r="C200" s="262" t="s">
        <v>818</v>
      </c>
      <c r="D200" s="256" t="s">
        <v>423</v>
      </c>
      <c r="E200" s="257">
        <v>1</v>
      </c>
      <c r="F200" s="258"/>
      <c r="G200" s="259">
        <f>ROUND(E200*F200,2)</f>
        <v>0</v>
      </c>
      <c r="H200" s="258"/>
      <c r="I200" s="259">
        <f>ROUND(E200*H200,2)</f>
        <v>0</v>
      </c>
      <c r="J200" s="258"/>
      <c r="K200" s="259">
        <f>ROUND(E200*J200,2)</f>
        <v>0</v>
      </c>
      <c r="L200" s="259">
        <v>21</v>
      </c>
      <c r="M200" s="259">
        <f>G200*(1+L200/100)</f>
        <v>0</v>
      </c>
      <c r="N200" s="257">
        <v>0</v>
      </c>
      <c r="O200" s="257">
        <f>ROUND(E200*N200,2)</f>
        <v>0</v>
      </c>
      <c r="P200" s="257">
        <v>0</v>
      </c>
      <c r="Q200" s="257">
        <f>ROUND(E200*P200,2)</f>
        <v>0</v>
      </c>
      <c r="R200" s="259"/>
      <c r="S200" s="259" t="s">
        <v>424</v>
      </c>
      <c r="T200" s="260" t="s">
        <v>260</v>
      </c>
      <c r="U200" s="221">
        <v>0</v>
      </c>
      <c r="V200" s="221">
        <f>ROUND(E200*U200,2)</f>
        <v>0</v>
      </c>
      <c r="W200" s="221"/>
      <c r="X200" s="221" t="s">
        <v>372</v>
      </c>
      <c r="Y200" s="221" t="s">
        <v>262</v>
      </c>
      <c r="Z200" s="210"/>
      <c r="AA200" s="210"/>
      <c r="AB200" s="210"/>
      <c r="AC200" s="210"/>
      <c r="AD200" s="210"/>
      <c r="AE200" s="210"/>
      <c r="AF200" s="210"/>
      <c r="AG200" s="210" t="s">
        <v>373</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54">
        <v>170</v>
      </c>
      <c r="B201" s="255" t="s">
        <v>819</v>
      </c>
      <c r="C201" s="262" t="s">
        <v>820</v>
      </c>
      <c r="D201" s="256" t="s">
        <v>423</v>
      </c>
      <c r="E201" s="257">
        <v>1</v>
      </c>
      <c r="F201" s="258"/>
      <c r="G201" s="259">
        <f>ROUND(E201*F201,2)</f>
        <v>0</v>
      </c>
      <c r="H201" s="258"/>
      <c r="I201" s="259">
        <f>ROUND(E201*H201,2)</f>
        <v>0</v>
      </c>
      <c r="J201" s="258"/>
      <c r="K201" s="259">
        <f>ROUND(E201*J201,2)</f>
        <v>0</v>
      </c>
      <c r="L201" s="259">
        <v>21</v>
      </c>
      <c r="M201" s="259">
        <f>G201*(1+L201/100)</f>
        <v>0</v>
      </c>
      <c r="N201" s="257">
        <v>0</v>
      </c>
      <c r="O201" s="257">
        <f>ROUND(E201*N201,2)</f>
        <v>0</v>
      </c>
      <c r="P201" s="257">
        <v>0</v>
      </c>
      <c r="Q201" s="257">
        <f>ROUND(E201*P201,2)</f>
        <v>0</v>
      </c>
      <c r="R201" s="259"/>
      <c r="S201" s="259" t="s">
        <v>424</v>
      </c>
      <c r="T201" s="260" t="s">
        <v>260</v>
      </c>
      <c r="U201" s="221">
        <v>0</v>
      </c>
      <c r="V201" s="221">
        <f>ROUND(E201*U201,2)</f>
        <v>0</v>
      </c>
      <c r="W201" s="221"/>
      <c r="X201" s="221" t="s">
        <v>372</v>
      </c>
      <c r="Y201" s="221" t="s">
        <v>262</v>
      </c>
      <c r="Z201" s="210"/>
      <c r="AA201" s="210"/>
      <c r="AB201" s="210"/>
      <c r="AC201" s="210"/>
      <c r="AD201" s="210"/>
      <c r="AE201" s="210"/>
      <c r="AF201" s="210"/>
      <c r="AG201" s="210" t="s">
        <v>373</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54">
        <v>171</v>
      </c>
      <c r="B202" s="255" t="s">
        <v>821</v>
      </c>
      <c r="C202" s="262" t="s">
        <v>822</v>
      </c>
      <c r="D202" s="256" t="s">
        <v>423</v>
      </c>
      <c r="E202" s="257">
        <v>1</v>
      </c>
      <c r="F202" s="258"/>
      <c r="G202" s="259">
        <f>ROUND(E202*F202,2)</f>
        <v>0</v>
      </c>
      <c r="H202" s="258"/>
      <c r="I202" s="259">
        <f>ROUND(E202*H202,2)</f>
        <v>0</v>
      </c>
      <c r="J202" s="258"/>
      <c r="K202" s="259">
        <f>ROUND(E202*J202,2)</f>
        <v>0</v>
      </c>
      <c r="L202" s="259">
        <v>21</v>
      </c>
      <c r="M202" s="259">
        <f>G202*(1+L202/100)</f>
        <v>0</v>
      </c>
      <c r="N202" s="257">
        <v>0</v>
      </c>
      <c r="O202" s="257">
        <f>ROUND(E202*N202,2)</f>
        <v>0</v>
      </c>
      <c r="P202" s="257">
        <v>0</v>
      </c>
      <c r="Q202" s="257">
        <f>ROUND(E202*P202,2)</f>
        <v>0</v>
      </c>
      <c r="R202" s="259"/>
      <c r="S202" s="259" t="s">
        <v>424</v>
      </c>
      <c r="T202" s="260" t="s">
        <v>260</v>
      </c>
      <c r="U202" s="221">
        <v>0</v>
      </c>
      <c r="V202" s="221">
        <f>ROUND(E202*U202,2)</f>
        <v>0</v>
      </c>
      <c r="W202" s="221"/>
      <c r="X202" s="221" t="s">
        <v>372</v>
      </c>
      <c r="Y202" s="221" t="s">
        <v>262</v>
      </c>
      <c r="Z202" s="210"/>
      <c r="AA202" s="210"/>
      <c r="AB202" s="210"/>
      <c r="AC202" s="210"/>
      <c r="AD202" s="210"/>
      <c r="AE202" s="210"/>
      <c r="AF202" s="210"/>
      <c r="AG202" s="210" t="s">
        <v>373</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54">
        <v>172</v>
      </c>
      <c r="B203" s="255" t="s">
        <v>772</v>
      </c>
      <c r="C203" s="262" t="s">
        <v>823</v>
      </c>
      <c r="D203" s="256" t="s">
        <v>309</v>
      </c>
      <c r="E203" s="257">
        <v>35</v>
      </c>
      <c r="F203" s="258"/>
      <c r="G203" s="259">
        <f>ROUND(E203*F203,2)</f>
        <v>0</v>
      </c>
      <c r="H203" s="258"/>
      <c r="I203" s="259">
        <f>ROUND(E203*H203,2)</f>
        <v>0</v>
      </c>
      <c r="J203" s="258"/>
      <c r="K203" s="259">
        <f>ROUND(E203*J203,2)</f>
        <v>0</v>
      </c>
      <c r="L203" s="259">
        <v>21</v>
      </c>
      <c r="M203" s="259">
        <f>G203*(1+L203/100)</f>
        <v>0</v>
      </c>
      <c r="N203" s="257">
        <v>0</v>
      </c>
      <c r="O203" s="257">
        <f>ROUND(E203*N203,2)</f>
        <v>0</v>
      </c>
      <c r="P203" s="257">
        <v>0</v>
      </c>
      <c r="Q203" s="257">
        <f>ROUND(E203*P203,2)</f>
        <v>0</v>
      </c>
      <c r="R203" s="259"/>
      <c r="S203" s="259" t="s">
        <v>424</v>
      </c>
      <c r="T203" s="260" t="s">
        <v>260</v>
      </c>
      <c r="U203" s="221">
        <v>0</v>
      </c>
      <c r="V203" s="221">
        <f>ROUND(E203*U203,2)</f>
        <v>0</v>
      </c>
      <c r="W203" s="221"/>
      <c r="X203" s="221" t="s">
        <v>665</v>
      </c>
      <c r="Y203" s="221" t="s">
        <v>262</v>
      </c>
      <c r="Z203" s="210"/>
      <c r="AA203" s="210"/>
      <c r="AB203" s="210"/>
      <c r="AC203" s="210"/>
      <c r="AD203" s="210"/>
      <c r="AE203" s="210"/>
      <c r="AF203" s="210"/>
      <c r="AG203" s="210" t="s">
        <v>666</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54">
        <v>173</v>
      </c>
      <c r="B204" s="255" t="s">
        <v>824</v>
      </c>
      <c r="C204" s="262" t="s">
        <v>825</v>
      </c>
      <c r="D204" s="256" t="s">
        <v>423</v>
      </c>
      <c r="E204" s="257">
        <v>3</v>
      </c>
      <c r="F204" s="258"/>
      <c r="G204" s="259">
        <f>ROUND(E204*F204,2)</f>
        <v>0</v>
      </c>
      <c r="H204" s="258"/>
      <c r="I204" s="259">
        <f>ROUND(E204*H204,2)</f>
        <v>0</v>
      </c>
      <c r="J204" s="258"/>
      <c r="K204" s="259">
        <f>ROUND(E204*J204,2)</f>
        <v>0</v>
      </c>
      <c r="L204" s="259">
        <v>21</v>
      </c>
      <c r="M204" s="259">
        <f>G204*(1+L204/100)</f>
        <v>0</v>
      </c>
      <c r="N204" s="257">
        <v>0</v>
      </c>
      <c r="O204" s="257">
        <f>ROUND(E204*N204,2)</f>
        <v>0</v>
      </c>
      <c r="P204" s="257">
        <v>0</v>
      </c>
      <c r="Q204" s="257">
        <f>ROUND(E204*P204,2)</f>
        <v>0</v>
      </c>
      <c r="R204" s="259"/>
      <c r="S204" s="259" t="s">
        <v>424</v>
      </c>
      <c r="T204" s="260" t="s">
        <v>260</v>
      </c>
      <c r="U204" s="221">
        <v>0</v>
      </c>
      <c r="V204" s="221">
        <f>ROUND(E204*U204,2)</f>
        <v>0</v>
      </c>
      <c r="W204" s="221"/>
      <c r="X204" s="221" t="s">
        <v>372</v>
      </c>
      <c r="Y204" s="221" t="s">
        <v>262</v>
      </c>
      <c r="Z204" s="210"/>
      <c r="AA204" s="210"/>
      <c r="AB204" s="210"/>
      <c r="AC204" s="210"/>
      <c r="AD204" s="210"/>
      <c r="AE204" s="210"/>
      <c r="AF204" s="210"/>
      <c r="AG204" s="210" t="s">
        <v>373</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x14ac:dyDescent="0.2">
      <c r="A205" s="224" t="s">
        <v>254</v>
      </c>
      <c r="B205" s="225" t="s">
        <v>218</v>
      </c>
      <c r="C205" s="244" t="s">
        <v>219</v>
      </c>
      <c r="D205" s="226"/>
      <c r="E205" s="227"/>
      <c r="F205" s="228"/>
      <c r="G205" s="228">
        <f>SUMIF(AG206:AG243,"&lt;&gt;NOR",G206:G243)</f>
        <v>0</v>
      </c>
      <c r="H205" s="228"/>
      <c r="I205" s="228">
        <f>SUM(I206:I243)</f>
        <v>0</v>
      </c>
      <c r="J205" s="228"/>
      <c r="K205" s="228">
        <f>SUM(K206:K243)</f>
        <v>0</v>
      </c>
      <c r="L205" s="228"/>
      <c r="M205" s="228">
        <f>SUM(M206:M243)</f>
        <v>0</v>
      </c>
      <c r="N205" s="227"/>
      <c r="O205" s="227">
        <f>SUM(O206:O243)</f>
        <v>0</v>
      </c>
      <c r="P205" s="227"/>
      <c r="Q205" s="227">
        <f>SUM(Q206:Q243)</f>
        <v>0</v>
      </c>
      <c r="R205" s="228"/>
      <c r="S205" s="228"/>
      <c r="T205" s="229"/>
      <c r="U205" s="223"/>
      <c r="V205" s="223">
        <f>SUM(V206:V243)</f>
        <v>0</v>
      </c>
      <c r="W205" s="223"/>
      <c r="X205" s="223"/>
      <c r="Y205" s="223"/>
      <c r="AG205" t="s">
        <v>255</v>
      </c>
    </row>
    <row r="206" spans="1:60" ht="22.5" outlineLevel="1" x14ac:dyDescent="0.2">
      <c r="A206" s="254">
        <v>174</v>
      </c>
      <c r="B206" s="255" t="s">
        <v>760</v>
      </c>
      <c r="C206" s="262" t="s">
        <v>761</v>
      </c>
      <c r="D206" s="256" t="s">
        <v>309</v>
      </c>
      <c r="E206" s="257">
        <v>52</v>
      </c>
      <c r="F206" s="258"/>
      <c r="G206" s="259">
        <f>ROUND(E206*F206,2)</f>
        <v>0</v>
      </c>
      <c r="H206" s="258"/>
      <c r="I206" s="259">
        <f>ROUND(E206*H206,2)</f>
        <v>0</v>
      </c>
      <c r="J206" s="258"/>
      <c r="K206" s="259">
        <f>ROUND(E206*J206,2)</f>
        <v>0</v>
      </c>
      <c r="L206" s="259">
        <v>21</v>
      </c>
      <c r="M206" s="259">
        <f>G206*(1+L206/100)</f>
        <v>0</v>
      </c>
      <c r="N206" s="257">
        <v>0</v>
      </c>
      <c r="O206" s="257">
        <f>ROUND(E206*N206,2)</f>
        <v>0</v>
      </c>
      <c r="P206" s="257">
        <v>0</v>
      </c>
      <c r="Q206" s="257">
        <f>ROUND(E206*P206,2)</f>
        <v>0</v>
      </c>
      <c r="R206" s="259"/>
      <c r="S206" s="259" t="s">
        <v>424</v>
      </c>
      <c r="T206" s="260" t="s">
        <v>260</v>
      </c>
      <c r="U206" s="221">
        <v>0</v>
      </c>
      <c r="V206" s="221">
        <f>ROUND(E206*U206,2)</f>
        <v>0</v>
      </c>
      <c r="W206" s="221"/>
      <c r="X206" s="221" t="s">
        <v>301</v>
      </c>
      <c r="Y206" s="221" t="s">
        <v>262</v>
      </c>
      <c r="Z206" s="210"/>
      <c r="AA206" s="210"/>
      <c r="AB206" s="210"/>
      <c r="AC206" s="210"/>
      <c r="AD206" s="210"/>
      <c r="AE206" s="210"/>
      <c r="AF206" s="210"/>
      <c r="AG206" s="210" t="s">
        <v>302</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ht="22.5" outlineLevel="1" x14ac:dyDescent="0.2">
      <c r="A207" s="254">
        <v>175</v>
      </c>
      <c r="B207" s="255" t="s">
        <v>762</v>
      </c>
      <c r="C207" s="262" t="s">
        <v>520</v>
      </c>
      <c r="D207" s="256" t="s">
        <v>309</v>
      </c>
      <c r="E207" s="257">
        <v>205</v>
      </c>
      <c r="F207" s="258"/>
      <c r="G207" s="259">
        <f>ROUND(E207*F207,2)</f>
        <v>0</v>
      </c>
      <c r="H207" s="258"/>
      <c r="I207" s="259">
        <f>ROUND(E207*H207,2)</f>
        <v>0</v>
      </c>
      <c r="J207" s="258"/>
      <c r="K207" s="259">
        <f>ROUND(E207*J207,2)</f>
        <v>0</v>
      </c>
      <c r="L207" s="259">
        <v>21</v>
      </c>
      <c r="M207" s="259">
        <f>G207*(1+L207/100)</f>
        <v>0</v>
      </c>
      <c r="N207" s="257">
        <v>0</v>
      </c>
      <c r="O207" s="257">
        <f>ROUND(E207*N207,2)</f>
        <v>0</v>
      </c>
      <c r="P207" s="257">
        <v>0</v>
      </c>
      <c r="Q207" s="257">
        <f>ROUND(E207*P207,2)</f>
        <v>0</v>
      </c>
      <c r="R207" s="259"/>
      <c r="S207" s="259" t="s">
        <v>424</v>
      </c>
      <c r="T207" s="260" t="s">
        <v>260</v>
      </c>
      <c r="U207" s="221">
        <v>0</v>
      </c>
      <c r="V207" s="221">
        <f>ROUND(E207*U207,2)</f>
        <v>0</v>
      </c>
      <c r="W207" s="221"/>
      <c r="X207" s="221" t="s">
        <v>301</v>
      </c>
      <c r="Y207" s="221" t="s">
        <v>262</v>
      </c>
      <c r="Z207" s="210"/>
      <c r="AA207" s="210"/>
      <c r="AB207" s="210"/>
      <c r="AC207" s="210"/>
      <c r="AD207" s="210"/>
      <c r="AE207" s="210"/>
      <c r="AF207" s="210"/>
      <c r="AG207" s="210" t="s">
        <v>302</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ht="22.5" outlineLevel="1" x14ac:dyDescent="0.2">
      <c r="A208" s="254">
        <v>176</v>
      </c>
      <c r="B208" s="255" t="s">
        <v>763</v>
      </c>
      <c r="C208" s="262" t="s">
        <v>764</v>
      </c>
      <c r="D208" s="256" t="s">
        <v>309</v>
      </c>
      <c r="E208" s="257">
        <v>6</v>
      </c>
      <c r="F208" s="258"/>
      <c r="G208" s="259">
        <f>ROUND(E208*F208,2)</f>
        <v>0</v>
      </c>
      <c r="H208" s="258"/>
      <c r="I208" s="259">
        <f>ROUND(E208*H208,2)</f>
        <v>0</v>
      </c>
      <c r="J208" s="258"/>
      <c r="K208" s="259">
        <f>ROUND(E208*J208,2)</f>
        <v>0</v>
      </c>
      <c r="L208" s="259">
        <v>21</v>
      </c>
      <c r="M208" s="259">
        <f>G208*(1+L208/100)</f>
        <v>0</v>
      </c>
      <c r="N208" s="257">
        <v>0</v>
      </c>
      <c r="O208" s="257">
        <f>ROUND(E208*N208,2)</f>
        <v>0</v>
      </c>
      <c r="P208" s="257">
        <v>0</v>
      </c>
      <c r="Q208" s="257">
        <f>ROUND(E208*P208,2)</f>
        <v>0</v>
      </c>
      <c r="R208" s="259"/>
      <c r="S208" s="259" t="s">
        <v>424</v>
      </c>
      <c r="T208" s="260" t="s">
        <v>260</v>
      </c>
      <c r="U208" s="221">
        <v>0</v>
      </c>
      <c r="V208" s="221">
        <f>ROUND(E208*U208,2)</f>
        <v>0</v>
      </c>
      <c r="W208" s="221"/>
      <c r="X208" s="221" t="s">
        <v>301</v>
      </c>
      <c r="Y208" s="221" t="s">
        <v>262</v>
      </c>
      <c r="Z208" s="210"/>
      <c r="AA208" s="210"/>
      <c r="AB208" s="210"/>
      <c r="AC208" s="210"/>
      <c r="AD208" s="210"/>
      <c r="AE208" s="210"/>
      <c r="AF208" s="210"/>
      <c r="AG208" s="210" t="s">
        <v>302</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
      <c r="A209" s="254">
        <v>177</v>
      </c>
      <c r="B209" s="255" t="s">
        <v>765</v>
      </c>
      <c r="C209" s="262" t="s">
        <v>766</v>
      </c>
      <c r="D209" s="256" t="s">
        <v>309</v>
      </c>
      <c r="E209" s="257">
        <v>52</v>
      </c>
      <c r="F209" s="258"/>
      <c r="G209" s="259">
        <f>ROUND(E209*F209,2)</f>
        <v>0</v>
      </c>
      <c r="H209" s="258"/>
      <c r="I209" s="259">
        <f>ROUND(E209*H209,2)</f>
        <v>0</v>
      </c>
      <c r="J209" s="258"/>
      <c r="K209" s="259">
        <f>ROUND(E209*J209,2)</f>
        <v>0</v>
      </c>
      <c r="L209" s="259">
        <v>21</v>
      </c>
      <c r="M209" s="259">
        <f>G209*(1+L209/100)</f>
        <v>0</v>
      </c>
      <c r="N209" s="257">
        <v>0</v>
      </c>
      <c r="O209" s="257">
        <f>ROUND(E209*N209,2)</f>
        <v>0</v>
      </c>
      <c r="P209" s="257">
        <v>0</v>
      </c>
      <c r="Q209" s="257">
        <f>ROUND(E209*P209,2)</f>
        <v>0</v>
      </c>
      <c r="R209" s="259"/>
      <c r="S209" s="259" t="s">
        <v>424</v>
      </c>
      <c r="T209" s="260" t="s">
        <v>260</v>
      </c>
      <c r="U209" s="221">
        <v>0</v>
      </c>
      <c r="V209" s="221">
        <f>ROUND(E209*U209,2)</f>
        <v>0</v>
      </c>
      <c r="W209" s="221"/>
      <c r="X209" s="221" t="s">
        <v>301</v>
      </c>
      <c r="Y209" s="221" t="s">
        <v>262</v>
      </c>
      <c r="Z209" s="210"/>
      <c r="AA209" s="210"/>
      <c r="AB209" s="210"/>
      <c r="AC209" s="210"/>
      <c r="AD209" s="210"/>
      <c r="AE209" s="210"/>
      <c r="AF209" s="210"/>
      <c r="AG209" s="210" t="s">
        <v>302</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54">
        <v>178</v>
      </c>
      <c r="B210" s="255" t="s">
        <v>767</v>
      </c>
      <c r="C210" s="262" t="s">
        <v>522</v>
      </c>
      <c r="D210" s="256" t="s">
        <v>423</v>
      </c>
      <c r="E210" s="257">
        <v>10</v>
      </c>
      <c r="F210" s="258"/>
      <c r="G210" s="259">
        <f>ROUND(E210*F210,2)</f>
        <v>0</v>
      </c>
      <c r="H210" s="258"/>
      <c r="I210" s="259">
        <f>ROUND(E210*H210,2)</f>
        <v>0</v>
      </c>
      <c r="J210" s="258"/>
      <c r="K210" s="259">
        <f>ROUND(E210*J210,2)</f>
        <v>0</v>
      </c>
      <c r="L210" s="259">
        <v>21</v>
      </c>
      <c r="M210" s="259">
        <f>G210*(1+L210/100)</f>
        <v>0</v>
      </c>
      <c r="N210" s="257">
        <v>0</v>
      </c>
      <c r="O210" s="257">
        <f>ROUND(E210*N210,2)</f>
        <v>0</v>
      </c>
      <c r="P210" s="257">
        <v>0</v>
      </c>
      <c r="Q210" s="257">
        <f>ROUND(E210*P210,2)</f>
        <v>0</v>
      </c>
      <c r="R210" s="259"/>
      <c r="S210" s="259" t="s">
        <v>424</v>
      </c>
      <c r="T210" s="260" t="s">
        <v>260</v>
      </c>
      <c r="U210" s="221">
        <v>0</v>
      </c>
      <c r="V210" s="221">
        <f>ROUND(E210*U210,2)</f>
        <v>0</v>
      </c>
      <c r="W210" s="221"/>
      <c r="X210" s="221" t="s">
        <v>301</v>
      </c>
      <c r="Y210" s="221" t="s">
        <v>262</v>
      </c>
      <c r="Z210" s="210"/>
      <c r="AA210" s="210"/>
      <c r="AB210" s="210"/>
      <c r="AC210" s="210"/>
      <c r="AD210" s="210"/>
      <c r="AE210" s="210"/>
      <c r="AF210" s="210"/>
      <c r="AG210" s="210" t="s">
        <v>302</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54">
        <v>179</v>
      </c>
      <c r="B211" s="255" t="s">
        <v>768</v>
      </c>
      <c r="C211" s="262" t="s">
        <v>769</v>
      </c>
      <c r="D211" s="256" t="s">
        <v>423</v>
      </c>
      <c r="E211" s="257">
        <v>8</v>
      </c>
      <c r="F211" s="258"/>
      <c r="G211" s="259">
        <f>ROUND(E211*F211,2)</f>
        <v>0</v>
      </c>
      <c r="H211" s="258"/>
      <c r="I211" s="259">
        <f>ROUND(E211*H211,2)</f>
        <v>0</v>
      </c>
      <c r="J211" s="258"/>
      <c r="K211" s="259">
        <f>ROUND(E211*J211,2)</f>
        <v>0</v>
      </c>
      <c r="L211" s="259">
        <v>21</v>
      </c>
      <c r="M211" s="259">
        <f>G211*(1+L211/100)</f>
        <v>0</v>
      </c>
      <c r="N211" s="257">
        <v>0</v>
      </c>
      <c r="O211" s="257">
        <f>ROUND(E211*N211,2)</f>
        <v>0</v>
      </c>
      <c r="P211" s="257">
        <v>0</v>
      </c>
      <c r="Q211" s="257">
        <f>ROUND(E211*P211,2)</f>
        <v>0</v>
      </c>
      <c r="R211" s="259"/>
      <c r="S211" s="259" t="s">
        <v>424</v>
      </c>
      <c r="T211" s="260" t="s">
        <v>260</v>
      </c>
      <c r="U211" s="221">
        <v>0</v>
      </c>
      <c r="V211" s="221">
        <f>ROUND(E211*U211,2)</f>
        <v>0</v>
      </c>
      <c r="W211" s="221"/>
      <c r="X211" s="221" t="s">
        <v>301</v>
      </c>
      <c r="Y211" s="221" t="s">
        <v>262</v>
      </c>
      <c r="Z211" s="210"/>
      <c r="AA211" s="210"/>
      <c r="AB211" s="210"/>
      <c r="AC211" s="210"/>
      <c r="AD211" s="210"/>
      <c r="AE211" s="210"/>
      <c r="AF211" s="210"/>
      <c r="AG211" s="210" t="s">
        <v>302</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54">
        <v>180</v>
      </c>
      <c r="B212" s="255" t="s">
        <v>770</v>
      </c>
      <c r="C212" s="262" t="s">
        <v>771</v>
      </c>
      <c r="D212" s="256" t="s">
        <v>309</v>
      </c>
      <c r="E212" s="257">
        <v>140</v>
      </c>
      <c r="F212" s="258"/>
      <c r="G212" s="259">
        <f>ROUND(E212*F212,2)</f>
        <v>0</v>
      </c>
      <c r="H212" s="258"/>
      <c r="I212" s="259">
        <f>ROUND(E212*H212,2)</f>
        <v>0</v>
      </c>
      <c r="J212" s="258"/>
      <c r="K212" s="259">
        <f>ROUND(E212*J212,2)</f>
        <v>0</v>
      </c>
      <c r="L212" s="259">
        <v>21</v>
      </c>
      <c r="M212" s="259">
        <f>G212*(1+L212/100)</f>
        <v>0</v>
      </c>
      <c r="N212" s="257">
        <v>0</v>
      </c>
      <c r="O212" s="257">
        <f>ROUND(E212*N212,2)</f>
        <v>0</v>
      </c>
      <c r="P212" s="257">
        <v>0</v>
      </c>
      <c r="Q212" s="257">
        <f>ROUND(E212*P212,2)</f>
        <v>0</v>
      </c>
      <c r="R212" s="259"/>
      <c r="S212" s="259" t="s">
        <v>424</v>
      </c>
      <c r="T212" s="260" t="s">
        <v>260</v>
      </c>
      <c r="U212" s="221">
        <v>0</v>
      </c>
      <c r="V212" s="221">
        <f>ROUND(E212*U212,2)</f>
        <v>0</v>
      </c>
      <c r="W212" s="221"/>
      <c r="X212" s="221" t="s">
        <v>301</v>
      </c>
      <c r="Y212" s="221" t="s">
        <v>262</v>
      </c>
      <c r="Z212" s="210"/>
      <c r="AA212" s="210"/>
      <c r="AB212" s="210"/>
      <c r="AC212" s="210"/>
      <c r="AD212" s="210"/>
      <c r="AE212" s="210"/>
      <c r="AF212" s="210"/>
      <c r="AG212" s="210" t="s">
        <v>302</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54">
        <v>181</v>
      </c>
      <c r="B213" s="255" t="s">
        <v>772</v>
      </c>
      <c r="C213" s="262" t="s">
        <v>773</v>
      </c>
      <c r="D213" s="256" t="s">
        <v>309</v>
      </c>
      <c r="E213" s="257">
        <v>50</v>
      </c>
      <c r="F213" s="258"/>
      <c r="G213" s="259">
        <f>ROUND(E213*F213,2)</f>
        <v>0</v>
      </c>
      <c r="H213" s="258"/>
      <c r="I213" s="259">
        <f>ROUND(E213*H213,2)</f>
        <v>0</v>
      </c>
      <c r="J213" s="258"/>
      <c r="K213" s="259">
        <f>ROUND(E213*J213,2)</f>
        <v>0</v>
      </c>
      <c r="L213" s="259">
        <v>21</v>
      </c>
      <c r="M213" s="259">
        <f>G213*(1+L213/100)</f>
        <v>0</v>
      </c>
      <c r="N213" s="257">
        <v>0</v>
      </c>
      <c r="O213" s="257">
        <f>ROUND(E213*N213,2)</f>
        <v>0</v>
      </c>
      <c r="P213" s="257">
        <v>0</v>
      </c>
      <c r="Q213" s="257">
        <f>ROUND(E213*P213,2)</f>
        <v>0</v>
      </c>
      <c r="R213" s="259"/>
      <c r="S213" s="259" t="s">
        <v>424</v>
      </c>
      <c r="T213" s="260" t="s">
        <v>260</v>
      </c>
      <c r="U213" s="221">
        <v>0</v>
      </c>
      <c r="V213" s="221">
        <f>ROUND(E213*U213,2)</f>
        <v>0</v>
      </c>
      <c r="W213" s="221"/>
      <c r="X213" s="221" t="s">
        <v>301</v>
      </c>
      <c r="Y213" s="221" t="s">
        <v>262</v>
      </c>
      <c r="Z213" s="210"/>
      <c r="AA213" s="210"/>
      <c r="AB213" s="210"/>
      <c r="AC213" s="210"/>
      <c r="AD213" s="210"/>
      <c r="AE213" s="210"/>
      <c r="AF213" s="210"/>
      <c r="AG213" s="210" t="s">
        <v>302</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ht="22.5" outlineLevel="1" x14ac:dyDescent="0.2">
      <c r="A214" s="254">
        <v>182</v>
      </c>
      <c r="B214" s="255" t="s">
        <v>774</v>
      </c>
      <c r="C214" s="262" t="s">
        <v>775</v>
      </c>
      <c r="D214" s="256" t="s">
        <v>423</v>
      </c>
      <c r="E214" s="257">
        <v>4</v>
      </c>
      <c r="F214" s="258"/>
      <c r="G214" s="259">
        <f>ROUND(E214*F214,2)</f>
        <v>0</v>
      </c>
      <c r="H214" s="258"/>
      <c r="I214" s="259">
        <f>ROUND(E214*H214,2)</f>
        <v>0</v>
      </c>
      <c r="J214" s="258"/>
      <c r="K214" s="259">
        <f>ROUND(E214*J214,2)</f>
        <v>0</v>
      </c>
      <c r="L214" s="259">
        <v>21</v>
      </c>
      <c r="M214" s="259">
        <f>G214*(1+L214/100)</f>
        <v>0</v>
      </c>
      <c r="N214" s="257">
        <v>0</v>
      </c>
      <c r="O214" s="257">
        <f>ROUND(E214*N214,2)</f>
        <v>0</v>
      </c>
      <c r="P214" s="257">
        <v>0</v>
      </c>
      <c r="Q214" s="257">
        <f>ROUND(E214*P214,2)</f>
        <v>0</v>
      </c>
      <c r="R214" s="259"/>
      <c r="S214" s="259" t="s">
        <v>424</v>
      </c>
      <c r="T214" s="260" t="s">
        <v>260</v>
      </c>
      <c r="U214" s="221">
        <v>0</v>
      </c>
      <c r="V214" s="221">
        <f>ROUND(E214*U214,2)</f>
        <v>0</v>
      </c>
      <c r="W214" s="221"/>
      <c r="X214" s="221" t="s">
        <v>301</v>
      </c>
      <c r="Y214" s="221" t="s">
        <v>262</v>
      </c>
      <c r="Z214" s="210"/>
      <c r="AA214" s="210"/>
      <c r="AB214" s="210"/>
      <c r="AC214" s="210"/>
      <c r="AD214" s="210"/>
      <c r="AE214" s="210"/>
      <c r="AF214" s="210"/>
      <c r="AG214" s="210" t="s">
        <v>302</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ht="22.5" outlineLevel="1" x14ac:dyDescent="0.2">
      <c r="A215" s="254">
        <v>183</v>
      </c>
      <c r="B215" s="255" t="s">
        <v>776</v>
      </c>
      <c r="C215" s="262" t="s">
        <v>777</v>
      </c>
      <c r="D215" s="256" t="s">
        <v>423</v>
      </c>
      <c r="E215" s="257">
        <v>2</v>
      </c>
      <c r="F215" s="258"/>
      <c r="G215" s="259">
        <f>ROUND(E215*F215,2)</f>
        <v>0</v>
      </c>
      <c r="H215" s="258"/>
      <c r="I215" s="259">
        <f>ROUND(E215*H215,2)</f>
        <v>0</v>
      </c>
      <c r="J215" s="258"/>
      <c r="K215" s="259">
        <f>ROUND(E215*J215,2)</f>
        <v>0</v>
      </c>
      <c r="L215" s="259">
        <v>21</v>
      </c>
      <c r="M215" s="259">
        <f>G215*(1+L215/100)</f>
        <v>0</v>
      </c>
      <c r="N215" s="257">
        <v>0</v>
      </c>
      <c r="O215" s="257">
        <f>ROUND(E215*N215,2)</f>
        <v>0</v>
      </c>
      <c r="P215" s="257">
        <v>0</v>
      </c>
      <c r="Q215" s="257">
        <f>ROUND(E215*P215,2)</f>
        <v>0</v>
      </c>
      <c r="R215" s="259"/>
      <c r="S215" s="259" t="s">
        <v>424</v>
      </c>
      <c r="T215" s="260" t="s">
        <v>260</v>
      </c>
      <c r="U215" s="221">
        <v>0</v>
      </c>
      <c r="V215" s="221">
        <f>ROUND(E215*U215,2)</f>
        <v>0</v>
      </c>
      <c r="W215" s="221"/>
      <c r="X215" s="221" t="s">
        <v>301</v>
      </c>
      <c r="Y215" s="221" t="s">
        <v>262</v>
      </c>
      <c r="Z215" s="210"/>
      <c r="AA215" s="210"/>
      <c r="AB215" s="210"/>
      <c r="AC215" s="210"/>
      <c r="AD215" s="210"/>
      <c r="AE215" s="210"/>
      <c r="AF215" s="210"/>
      <c r="AG215" s="210" t="s">
        <v>302</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ht="22.5" outlineLevel="1" x14ac:dyDescent="0.2">
      <c r="A216" s="254">
        <v>184</v>
      </c>
      <c r="B216" s="255" t="s">
        <v>778</v>
      </c>
      <c r="C216" s="262" t="s">
        <v>779</v>
      </c>
      <c r="D216" s="256" t="s">
        <v>423</v>
      </c>
      <c r="E216" s="257">
        <v>1</v>
      </c>
      <c r="F216" s="258"/>
      <c r="G216" s="259">
        <f>ROUND(E216*F216,2)</f>
        <v>0</v>
      </c>
      <c r="H216" s="258"/>
      <c r="I216" s="259">
        <f>ROUND(E216*H216,2)</f>
        <v>0</v>
      </c>
      <c r="J216" s="258"/>
      <c r="K216" s="259">
        <f>ROUND(E216*J216,2)</f>
        <v>0</v>
      </c>
      <c r="L216" s="259">
        <v>21</v>
      </c>
      <c r="M216" s="259">
        <f>G216*(1+L216/100)</f>
        <v>0</v>
      </c>
      <c r="N216" s="257">
        <v>0</v>
      </c>
      <c r="O216" s="257">
        <f>ROUND(E216*N216,2)</f>
        <v>0</v>
      </c>
      <c r="P216" s="257">
        <v>0</v>
      </c>
      <c r="Q216" s="257">
        <f>ROUND(E216*P216,2)</f>
        <v>0</v>
      </c>
      <c r="R216" s="259"/>
      <c r="S216" s="259" t="s">
        <v>424</v>
      </c>
      <c r="T216" s="260" t="s">
        <v>260</v>
      </c>
      <c r="U216" s="221">
        <v>0</v>
      </c>
      <c r="V216" s="221">
        <f>ROUND(E216*U216,2)</f>
        <v>0</v>
      </c>
      <c r="W216" s="221"/>
      <c r="X216" s="221" t="s">
        <v>301</v>
      </c>
      <c r="Y216" s="221" t="s">
        <v>262</v>
      </c>
      <c r="Z216" s="210"/>
      <c r="AA216" s="210"/>
      <c r="AB216" s="210"/>
      <c r="AC216" s="210"/>
      <c r="AD216" s="210"/>
      <c r="AE216" s="210"/>
      <c r="AF216" s="210"/>
      <c r="AG216" s="210" t="s">
        <v>302</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54">
        <v>185</v>
      </c>
      <c r="B217" s="255" t="s">
        <v>780</v>
      </c>
      <c r="C217" s="262" t="s">
        <v>781</v>
      </c>
      <c r="D217" s="256" t="s">
        <v>423</v>
      </c>
      <c r="E217" s="257">
        <v>1</v>
      </c>
      <c r="F217" s="258"/>
      <c r="G217" s="259">
        <f>ROUND(E217*F217,2)</f>
        <v>0</v>
      </c>
      <c r="H217" s="258"/>
      <c r="I217" s="259">
        <f>ROUND(E217*H217,2)</f>
        <v>0</v>
      </c>
      <c r="J217" s="258"/>
      <c r="K217" s="259">
        <f>ROUND(E217*J217,2)</f>
        <v>0</v>
      </c>
      <c r="L217" s="259">
        <v>21</v>
      </c>
      <c r="M217" s="259">
        <f>G217*(1+L217/100)</f>
        <v>0</v>
      </c>
      <c r="N217" s="257">
        <v>0</v>
      </c>
      <c r="O217" s="257">
        <f>ROUND(E217*N217,2)</f>
        <v>0</v>
      </c>
      <c r="P217" s="257">
        <v>0</v>
      </c>
      <c r="Q217" s="257">
        <f>ROUND(E217*P217,2)</f>
        <v>0</v>
      </c>
      <c r="R217" s="259"/>
      <c r="S217" s="259" t="s">
        <v>424</v>
      </c>
      <c r="T217" s="260" t="s">
        <v>260</v>
      </c>
      <c r="U217" s="221">
        <v>0</v>
      </c>
      <c r="V217" s="221">
        <f>ROUND(E217*U217,2)</f>
        <v>0</v>
      </c>
      <c r="W217" s="221"/>
      <c r="X217" s="221" t="s">
        <v>301</v>
      </c>
      <c r="Y217" s="221" t="s">
        <v>262</v>
      </c>
      <c r="Z217" s="210"/>
      <c r="AA217" s="210"/>
      <c r="AB217" s="210"/>
      <c r="AC217" s="210"/>
      <c r="AD217" s="210"/>
      <c r="AE217" s="210"/>
      <c r="AF217" s="210"/>
      <c r="AG217" s="210" t="s">
        <v>302</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54">
        <v>186</v>
      </c>
      <c r="B218" s="255" t="s">
        <v>782</v>
      </c>
      <c r="C218" s="262" t="s">
        <v>783</v>
      </c>
      <c r="D218" s="256" t="s">
        <v>423</v>
      </c>
      <c r="E218" s="257">
        <v>1</v>
      </c>
      <c r="F218" s="258"/>
      <c r="G218" s="259">
        <f>ROUND(E218*F218,2)</f>
        <v>0</v>
      </c>
      <c r="H218" s="258"/>
      <c r="I218" s="259">
        <f>ROUND(E218*H218,2)</f>
        <v>0</v>
      </c>
      <c r="J218" s="258"/>
      <c r="K218" s="259">
        <f>ROUND(E218*J218,2)</f>
        <v>0</v>
      </c>
      <c r="L218" s="259">
        <v>21</v>
      </c>
      <c r="M218" s="259">
        <f>G218*(1+L218/100)</f>
        <v>0</v>
      </c>
      <c r="N218" s="257">
        <v>0</v>
      </c>
      <c r="O218" s="257">
        <f>ROUND(E218*N218,2)</f>
        <v>0</v>
      </c>
      <c r="P218" s="257">
        <v>0</v>
      </c>
      <c r="Q218" s="257">
        <f>ROUND(E218*P218,2)</f>
        <v>0</v>
      </c>
      <c r="R218" s="259"/>
      <c r="S218" s="259" t="s">
        <v>424</v>
      </c>
      <c r="T218" s="260" t="s">
        <v>260</v>
      </c>
      <c r="U218" s="221">
        <v>0</v>
      </c>
      <c r="V218" s="221">
        <f>ROUND(E218*U218,2)</f>
        <v>0</v>
      </c>
      <c r="W218" s="221"/>
      <c r="X218" s="221" t="s">
        <v>301</v>
      </c>
      <c r="Y218" s="221" t="s">
        <v>262</v>
      </c>
      <c r="Z218" s="210"/>
      <c r="AA218" s="210"/>
      <c r="AB218" s="210"/>
      <c r="AC218" s="210"/>
      <c r="AD218" s="210"/>
      <c r="AE218" s="210"/>
      <c r="AF218" s="210"/>
      <c r="AG218" s="210" t="s">
        <v>302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54">
        <v>187</v>
      </c>
      <c r="B219" s="255" t="s">
        <v>826</v>
      </c>
      <c r="C219" s="262" t="s">
        <v>785</v>
      </c>
      <c r="D219" s="256" t="s">
        <v>423</v>
      </c>
      <c r="E219" s="257">
        <v>1</v>
      </c>
      <c r="F219" s="258"/>
      <c r="G219" s="259">
        <f>ROUND(E219*F219,2)</f>
        <v>0</v>
      </c>
      <c r="H219" s="258"/>
      <c r="I219" s="259">
        <f>ROUND(E219*H219,2)</f>
        <v>0</v>
      </c>
      <c r="J219" s="258"/>
      <c r="K219" s="259">
        <f>ROUND(E219*J219,2)</f>
        <v>0</v>
      </c>
      <c r="L219" s="259">
        <v>21</v>
      </c>
      <c r="M219" s="259">
        <f>G219*(1+L219/100)</f>
        <v>0</v>
      </c>
      <c r="N219" s="257">
        <v>0</v>
      </c>
      <c r="O219" s="257">
        <f>ROUND(E219*N219,2)</f>
        <v>0</v>
      </c>
      <c r="P219" s="257">
        <v>0</v>
      </c>
      <c r="Q219" s="257">
        <f>ROUND(E219*P219,2)</f>
        <v>0</v>
      </c>
      <c r="R219" s="259"/>
      <c r="S219" s="259" t="s">
        <v>424</v>
      </c>
      <c r="T219" s="260" t="s">
        <v>260</v>
      </c>
      <c r="U219" s="221">
        <v>0</v>
      </c>
      <c r="V219" s="221">
        <f>ROUND(E219*U219,2)</f>
        <v>0</v>
      </c>
      <c r="W219" s="221"/>
      <c r="X219" s="221" t="s">
        <v>301</v>
      </c>
      <c r="Y219" s="221" t="s">
        <v>262</v>
      </c>
      <c r="Z219" s="210"/>
      <c r="AA219" s="210"/>
      <c r="AB219" s="210"/>
      <c r="AC219" s="210"/>
      <c r="AD219" s="210"/>
      <c r="AE219" s="210"/>
      <c r="AF219" s="210"/>
      <c r="AG219" s="210" t="s">
        <v>302</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54">
        <v>188</v>
      </c>
      <c r="B220" s="255" t="s">
        <v>786</v>
      </c>
      <c r="C220" s="262" t="s">
        <v>787</v>
      </c>
      <c r="D220" s="256" t="s">
        <v>423</v>
      </c>
      <c r="E220" s="257">
        <v>1</v>
      </c>
      <c r="F220" s="258"/>
      <c r="G220" s="259">
        <f>ROUND(E220*F220,2)</f>
        <v>0</v>
      </c>
      <c r="H220" s="258"/>
      <c r="I220" s="259">
        <f>ROUND(E220*H220,2)</f>
        <v>0</v>
      </c>
      <c r="J220" s="258"/>
      <c r="K220" s="259">
        <f>ROUND(E220*J220,2)</f>
        <v>0</v>
      </c>
      <c r="L220" s="259">
        <v>21</v>
      </c>
      <c r="M220" s="259">
        <f>G220*(1+L220/100)</f>
        <v>0</v>
      </c>
      <c r="N220" s="257">
        <v>0</v>
      </c>
      <c r="O220" s="257">
        <f>ROUND(E220*N220,2)</f>
        <v>0</v>
      </c>
      <c r="P220" s="257">
        <v>0</v>
      </c>
      <c r="Q220" s="257">
        <f>ROUND(E220*P220,2)</f>
        <v>0</v>
      </c>
      <c r="R220" s="259"/>
      <c r="S220" s="259" t="s">
        <v>424</v>
      </c>
      <c r="T220" s="260" t="s">
        <v>260</v>
      </c>
      <c r="U220" s="221">
        <v>0</v>
      </c>
      <c r="V220" s="221">
        <f>ROUND(E220*U220,2)</f>
        <v>0</v>
      </c>
      <c r="W220" s="221"/>
      <c r="X220" s="221" t="s">
        <v>301</v>
      </c>
      <c r="Y220" s="221" t="s">
        <v>262</v>
      </c>
      <c r="Z220" s="210"/>
      <c r="AA220" s="210"/>
      <c r="AB220" s="210"/>
      <c r="AC220" s="210"/>
      <c r="AD220" s="210"/>
      <c r="AE220" s="210"/>
      <c r="AF220" s="210"/>
      <c r="AG220" s="210" t="s">
        <v>302</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33.75" outlineLevel="1" x14ac:dyDescent="0.2">
      <c r="A221" s="234">
        <v>189</v>
      </c>
      <c r="B221" s="235" t="s">
        <v>788</v>
      </c>
      <c r="C221" s="245" t="s">
        <v>789</v>
      </c>
      <c r="D221" s="236" t="s">
        <v>423</v>
      </c>
      <c r="E221" s="237">
        <v>1</v>
      </c>
      <c r="F221" s="238"/>
      <c r="G221" s="239">
        <f>ROUND(E221*F221,2)</f>
        <v>0</v>
      </c>
      <c r="H221" s="238"/>
      <c r="I221" s="239">
        <f>ROUND(E221*H221,2)</f>
        <v>0</v>
      </c>
      <c r="J221" s="238"/>
      <c r="K221" s="239">
        <f>ROUND(E221*J221,2)</f>
        <v>0</v>
      </c>
      <c r="L221" s="239">
        <v>21</v>
      </c>
      <c r="M221" s="239">
        <f>G221*(1+L221/100)</f>
        <v>0</v>
      </c>
      <c r="N221" s="237">
        <v>0</v>
      </c>
      <c r="O221" s="237">
        <f>ROUND(E221*N221,2)</f>
        <v>0</v>
      </c>
      <c r="P221" s="237">
        <v>0</v>
      </c>
      <c r="Q221" s="237">
        <f>ROUND(E221*P221,2)</f>
        <v>0</v>
      </c>
      <c r="R221" s="239"/>
      <c r="S221" s="239" t="s">
        <v>424</v>
      </c>
      <c r="T221" s="240" t="s">
        <v>260</v>
      </c>
      <c r="U221" s="221">
        <v>0</v>
      </c>
      <c r="V221" s="221">
        <f>ROUND(E221*U221,2)</f>
        <v>0</v>
      </c>
      <c r="W221" s="221"/>
      <c r="X221" s="221" t="s">
        <v>301</v>
      </c>
      <c r="Y221" s="221" t="s">
        <v>262</v>
      </c>
      <c r="Z221" s="210"/>
      <c r="AA221" s="210"/>
      <c r="AB221" s="210"/>
      <c r="AC221" s="210"/>
      <c r="AD221" s="210"/>
      <c r="AE221" s="210"/>
      <c r="AF221" s="210"/>
      <c r="AG221" s="210" t="s">
        <v>302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
      <c r="A222" s="217"/>
      <c r="B222" s="218"/>
      <c r="C222" s="246" t="s">
        <v>790</v>
      </c>
      <c r="D222" s="242"/>
      <c r="E222" s="242"/>
      <c r="F222" s="242"/>
      <c r="G222" s="242"/>
      <c r="H222" s="221"/>
      <c r="I222" s="221"/>
      <c r="J222" s="221"/>
      <c r="K222" s="221"/>
      <c r="L222" s="221"/>
      <c r="M222" s="221"/>
      <c r="N222" s="220"/>
      <c r="O222" s="220"/>
      <c r="P222" s="220"/>
      <c r="Q222" s="220"/>
      <c r="R222" s="221"/>
      <c r="S222" s="221"/>
      <c r="T222" s="221"/>
      <c r="U222" s="221"/>
      <c r="V222" s="221"/>
      <c r="W222" s="221"/>
      <c r="X222" s="221"/>
      <c r="Y222" s="221"/>
      <c r="Z222" s="210"/>
      <c r="AA222" s="210"/>
      <c r="AB222" s="210"/>
      <c r="AC222" s="210"/>
      <c r="AD222" s="210"/>
      <c r="AE222" s="210"/>
      <c r="AF222" s="210"/>
      <c r="AG222" s="210" t="s">
        <v>265</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54">
        <v>190</v>
      </c>
      <c r="B223" s="255" t="s">
        <v>827</v>
      </c>
      <c r="C223" s="262" t="s">
        <v>828</v>
      </c>
      <c r="D223" s="256" t="s">
        <v>423</v>
      </c>
      <c r="E223" s="257">
        <v>1</v>
      </c>
      <c r="F223" s="258"/>
      <c r="G223" s="259">
        <f>ROUND(E223*F223,2)</f>
        <v>0</v>
      </c>
      <c r="H223" s="258"/>
      <c r="I223" s="259">
        <f>ROUND(E223*H223,2)</f>
        <v>0</v>
      </c>
      <c r="J223" s="258"/>
      <c r="K223" s="259">
        <f>ROUND(E223*J223,2)</f>
        <v>0</v>
      </c>
      <c r="L223" s="259">
        <v>21</v>
      </c>
      <c r="M223" s="259">
        <f>G223*(1+L223/100)</f>
        <v>0</v>
      </c>
      <c r="N223" s="257">
        <v>0</v>
      </c>
      <c r="O223" s="257">
        <f>ROUND(E223*N223,2)</f>
        <v>0</v>
      </c>
      <c r="P223" s="257">
        <v>0</v>
      </c>
      <c r="Q223" s="257">
        <f>ROUND(E223*P223,2)</f>
        <v>0</v>
      </c>
      <c r="R223" s="259"/>
      <c r="S223" s="259" t="s">
        <v>424</v>
      </c>
      <c r="T223" s="260" t="s">
        <v>260</v>
      </c>
      <c r="U223" s="221">
        <v>0</v>
      </c>
      <c r="V223" s="221">
        <f>ROUND(E223*U223,2)</f>
        <v>0</v>
      </c>
      <c r="W223" s="221"/>
      <c r="X223" s="221" t="s">
        <v>301</v>
      </c>
      <c r="Y223" s="221" t="s">
        <v>262</v>
      </c>
      <c r="Z223" s="210"/>
      <c r="AA223" s="210"/>
      <c r="AB223" s="210"/>
      <c r="AC223" s="210"/>
      <c r="AD223" s="210"/>
      <c r="AE223" s="210"/>
      <c r="AF223" s="210"/>
      <c r="AG223" s="210" t="s">
        <v>302</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54">
        <v>191</v>
      </c>
      <c r="B224" s="255" t="s">
        <v>829</v>
      </c>
      <c r="C224" s="262" t="s">
        <v>794</v>
      </c>
      <c r="D224" s="256" t="s">
        <v>423</v>
      </c>
      <c r="E224" s="257">
        <v>10</v>
      </c>
      <c r="F224" s="258"/>
      <c r="G224" s="259">
        <f>ROUND(E224*F224,2)</f>
        <v>0</v>
      </c>
      <c r="H224" s="258"/>
      <c r="I224" s="259">
        <f>ROUND(E224*H224,2)</f>
        <v>0</v>
      </c>
      <c r="J224" s="258"/>
      <c r="K224" s="259">
        <f>ROUND(E224*J224,2)</f>
        <v>0</v>
      </c>
      <c r="L224" s="259">
        <v>21</v>
      </c>
      <c r="M224" s="259">
        <f>G224*(1+L224/100)</f>
        <v>0</v>
      </c>
      <c r="N224" s="257">
        <v>0</v>
      </c>
      <c r="O224" s="257">
        <f>ROUND(E224*N224,2)</f>
        <v>0</v>
      </c>
      <c r="P224" s="257">
        <v>0</v>
      </c>
      <c r="Q224" s="257">
        <f>ROUND(E224*P224,2)</f>
        <v>0</v>
      </c>
      <c r="R224" s="259"/>
      <c r="S224" s="259" t="s">
        <v>424</v>
      </c>
      <c r="T224" s="260" t="s">
        <v>260</v>
      </c>
      <c r="U224" s="221">
        <v>0</v>
      </c>
      <c r="V224" s="221">
        <f>ROUND(E224*U224,2)</f>
        <v>0</v>
      </c>
      <c r="W224" s="221"/>
      <c r="X224" s="221" t="s">
        <v>301</v>
      </c>
      <c r="Y224" s="221" t="s">
        <v>262</v>
      </c>
      <c r="Z224" s="210"/>
      <c r="AA224" s="210"/>
      <c r="AB224" s="210"/>
      <c r="AC224" s="210"/>
      <c r="AD224" s="210"/>
      <c r="AE224" s="210"/>
      <c r="AF224" s="210"/>
      <c r="AG224" s="210" t="s">
        <v>302</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54">
        <v>192</v>
      </c>
      <c r="B225" s="255" t="s">
        <v>830</v>
      </c>
      <c r="C225" s="262" t="s">
        <v>796</v>
      </c>
      <c r="D225" s="256" t="s">
        <v>423</v>
      </c>
      <c r="E225" s="257">
        <v>14</v>
      </c>
      <c r="F225" s="258"/>
      <c r="G225" s="259">
        <f>ROUND(E225*F225,2)</f>
        <v>0</v>
      </c>
      <c r="H225" s="258"/>
      <c r="I225" s="259">
        <f>ROUND(E225*H225,2)</f>
        <v>0</v>
      </c>
      <c r="J225" s="258"/>
      <c r="K225" s="259">
        <f>ROUND(E225*J225,2)</f>
        <v>0</v>
      </c>
      <c r="L225" s="259">
        <v>21</v>
      </c>
      <c r="M225" s="259">
        <f>G225*(1+L225/100)</f>
        <v>0</v>
      </c>
      <c r="N225" s="257">
        <v>0</v>
      </c>
      <c r="O225" s="257">
        <f>ROUND(E225*N225,2)</f>
        <v>0</v>
      </c>
      <c r="P225" s="257">
        <v>0</v>
      </c>
      <c r="Q225" s="257">
        <f>ROUND(E225*P225,2)</f>
        <v>0</v>
      </c>
      <c r="R225" s="259"/>
      <c r="S225" s="259" t="s">
        <v>424</v>
      </c>
      <c r="T225" s="260" t="s">
        <v>260</v>
      </c>
      <c r="U225" s="221">
        <v>0</v>
      </c>
      <c r="V225" s="221">
        <f>ROUND(E225*U225,2)</f>
        <v>0</v>
      </c>
      <c r="W225" s="221"/>
      <c r="X225" s="221" t="s">
        <v>301</v>
      </c>
      <c r="Y225" s="221" t="s">
        <v>262</v>
      </c>
      <c r="Z225" s="210"/>
      <c r="AA225" s="210"/>
      <c r="AB225" s="210"/>
      <c r="AC225" s="210"/>
      <c r="AD225" s="210"/>
      <c r="AE225" s="210"/>
      <c r="AF225" s="210"/>
      <c r="AG225" s="210" t="s">
        <v>302</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ht="33.75" outlineLevel="1" x14ac:dyDescent="0.2">
      <c r="A226" s="234">
        <v>193</v>
      </c>
      <c r="B226" s="235" t="s">
        <v>797</v>
      </c>
      <c r="C226" s="245" t="s">
        <v>798</v>
      </c>
      <c r="D226" s="236" t="s">
        <v>423</v>
      </c>
      <c r="E226" s="237">
        <v>2</v>
      </c>
      <c r="F226" s="238"/>
      <c r="G226" s="239">
        <f>ROUND(E226*F226,2)</f>
        <v>0</v>
      </c>
      <c r="H226" s="238"/>
      <c r="I226" s="239">
        <f>ROUND(E226*H226,2)</f>
        <v>0</v>
      </c>
      <c r="J226" s="238"/>
      <c r="K226" s="239">
        <f>ROUND(E226*J226,2)</f>
        <v>0</v>
      </c>
      <c r="L226" s="239">
        <v>21</v>
      </c>
      <c r="M226" s="239">
        <f>G226*(1+L226/100)</f>
        <v>0</v>
      </c>
      <c r="N226" s="237">
        <v>0</v>
      </c>
      <c r="O226" s="237">
        <f>ROUND(E226*N226,2)</f>
        <v>0</v>
      </c>
      <c r="P226" s="237">
        <v>0</v>
      </c>
      <c r="Q226" s="237">
        <f>ROUND(E226*P226,2)</f>
        <v>0</v>
      </c>
      <c r="R226" s="239"/>
      <c r="S226" s="239" t="s">
        <v>424</v>
      </c>
      <c r="T226" s="240" t="s">
        <v>260</v>
      </c>
      <c r="U226" s="221">
        <v>0</v>
      </c>
      <c r="V226" s="221">
        <f>ROUND(E226*U226,2)</f>
        <v>0</v>
      </c>
      <c r="W226" s="221"/>
      <c r="X226" s="221" t="s">
        <v>301</v>
      </c>
      <c r="Y226" s="221" t="s">
        <v>262</v>
      </c>
      <c r="Z226" s="210"/>
      <c r="AA226" s="210"/>
      <c r="AB226" s="210"/>
      <c r="AC226" s="210"/>
      <c r="AD226" s="210"/>
      <c r="AE226" s="210"/>
      <c r="AF226" s="210"/>
      <c r="AG226" s="210" t="s">
        <v>302</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2" x14ac:dyDescent="0.2">
      <c r="A227" s="217"/>
      <c r="B227" s="218"/>
      <c r="C227" s="246" t="s">
        <v>799</v>
      </c>
      <c r="D227" s="242"/>
      <c r="E227" s="242"/>
      <c r="F227" s="242"/>
      <c r="G227" s="242"/>
      <c r="H227" s="221"/>
      <c r="I227" s="221"/>
      <c r="J227" s="221"/>
      <c r="K227" s="221"/>
      <c r="L227" s="221"/>
      <c r="M227" s="221"/>
      <c r="N227" s="220"/>
      <c r="O227" s="220"/>
      <c r="P227" s="220"/>
      <c r="Q227" s="220"/>
      <c r="R227" s="221"/>
      <c r="S227" s="221"/>
      <c r="T227" s="221"/>
      <c r="U227" s="221"/>
      <c r="V227" s="221"/>
      <c r="W227" s="221"/>
      <c r="X227" s="221"/>
      <c r="Y227" s="221"/>
      <c r="Z227" s="210"/>
      <c r="AA227" s="210"/>
      <c r="AB227" s="210"/>
      <c r="AC227" s="210"/>
      <c r="AD227" s="210"/>
      <c r="AE227" s="210"/>
      <c r="AF227" s="210"/>
      <c r="AG227" s="210" t="s">
        <v>265</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54">
        <v>194</v>
      </c>
      <c r="B228" s="255" t="s">
        <v>831</v>
      </c>
      <c r="C228" s="262" t="s">
        <v>801</v>
      </c>
      <c r="D228" s="256" t="s">
        <v>423</v>
      </c>
      <c r="E228" s="257">
        <v>1</v>
      </c>
      <c r="F228" s="258"/>
      <c r="G228" s="259">
        <f>ROUND(E228*F228,2)</f>
        <v>0</v>
      </c>
      <c r="H228" s="258"/>
      <c r="I228" s="259">
        <f>ROUND(E228*H228,2)</f>
        <v>0</v>
      </c>
      <c r="J228" s="258"/>
      <c r="K228" s="259">
        <f>ROUND(E228*J228,2)</f>
        <v>0</v>
      </c>
      <c r="L228" s="259">
        <v>21</v>
      </c>
      <c r="M228" s="259">
        <f>G228*(1+L228/100)</f>
        <v>0</v>
      </c>
      <c r="N228" s="257">
        <v>0</v>
      </c>
      <c r="O228" s="257">
        <f>ROUND(E228*N228,2)</f>
        <v>0</v>
      </c>
      <c r="P228" s="257">
        <v>0</v>
      </c>
      <c r="Q228" s="257">
        <f>ROUND(E228*P228,2)</f>
        <v>0</v>
      </c>
      <c r="R228" s="259"/>
      <c r="S228" s="259" t="s">
        <v>424</v>
      </c>
      <c r="T228" s="260" t="s">
        <v>260</v>
      </c>
      <c r="U228" s="221">
        <v>0</v>
      </c>
      <c r="V228" s="221">
        <f>ROUND(E228*U228,2)</f>
        <v>0</v>
      </c>
      <c r="W228" s="221"/>
      <c r="X228" s="221" t="s">
        <v>301</v>
      </c>
      <c r="Y228" s="221" t="s">
        <v>262</v>
      </c>
      <c r="Z228" s="210"/>
      <c r="AA228" s="210"/>
      <c r="AB228" s="210"/>
      <c r="AC228" s="210"/>
      <c r="AD228" s="210"/>
      <c r="AE228" s="210"/>
      <c r="AF228" s="210"/>
      <c r="AG228" s="210" t="s">
        <v>302</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54">
        <v>195</v>
      </c>
      <c r="B229" s="255" t="s">
        <v>832</v>
      </c>
      <c r="C229" s="262" t="s">
        <v>833</v>
      </c>
      <c r="D229" s="256" t="s">
        <v>423</v>
      </c>
      <c r="E229" s="257">
        <v>10</v>
      </c>
      <c r="F229" s="258"/>
      <c r="G229" s="259">
        <f>ROUND(E229*F229,2)</f>
        <v>0</v>
      </c>
      <c r="H229" s="258"/>
      <c r="I229" s="259">
        <f>ROUND(E229*H229,2)</f>
        <v>0</v>
      </c>
      <c r="J229" s="258"/>
      <c r="K229" s="259">
        <f>ROUND(E229*J229,2)</f>
        <v>0</v>
      </c>
      <c r="L229" s="259">
        <v>21</v>
      </c>
      <c r="M229" s="259">
        <f>G229*(1+L229/100)</f>
        <v>0</v>
      </c>
      <c r="N229" s="257">
        <v>0</v>
      </c>
      <c r="O229" s="257">
        <f>ROUND(E229*N229,2)</f>
        <v>0</v>
      </c>
      <c r="P229" s="257">
        <v>0</v>
      </c>
      <c r="Q229" s="257">
        <f>ROUND(E229*P229,2)</f>
        <v>0</v>
      </c>
      <c r="R229" s="259"/>
      <c r="S229" s="259" t="s">
        <v>424</v>
      </c>
      <c r="T229" s="260" t="s">
        <v>260</v>
      </c>
      <c r="U229" s="221">
        <v>0</v>
      </c>
      <c r="V229" s="221">
        <f>ROUND(E229*U229,2)</f>
        <v>0</v>
      </c>
      <c r="W229" s="221"/>
      <c r="X229" s="221" t="s">
        <v>301</v>
      </c>
      <c r="Y229" s="221" t="s">
        <v>262</v>
      </c>
      <c r="Z229" s="210"/>
      <c r="AA229" s="210"/>
      <c r="AB229" s="210"/>
      <c r="AC229" s="210"/>
      <c r="AD229" s="210"/>
      <c r="AE229" s="210"/>
      <c r="AF229" s="210"/>
      <c r="AG229" s="210" t="s">
        <v>302</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54">
        <v>196</v>
      </c>
      <c r="B230" s="255" t="s">
        <v>834</v>
      </c>
      <c r="C230" s="262" t="s">
        <v>835</v>
      </c>
      <c r="D230" s="256" t="s">
        <v>423</v>
      </c>
      <c r="E230" s="257">
        <v>2</v>
      </c>
      <c r="F230" s="258"/>
      <c r="G230" s="259">
        <f>ROUND(E230*F230,2)</f>
        <v>0</v>
      </c>
      <c r="H230" s="258"/>
      <c r="I230" s="259">
        <f>ROUND(E230*H230,2)</f>
        <v>0</v>
      </c>
      <c r="J230" s="258"/>
      <c r="K230" s="259">
        <f>ROUND(E230*J230,2)</f>
        <v>0</v>
      </c>
      <c r="L230" s="259">
        <v>21</v>
      </c>
      <c r="M230" s="259">
        <f>G230*(1+L230/100)</f>
        <v>0</v>
      </c>
      <c r="N230" s="257">
        <v>0</v>
      </c>
      <c r="O230" s="257">
        <f>ROUND(E230*N230,2)</f>
        <v>0</v>
      </c>
      <c r="P230" s="257">
        <v>0</v>
      </c>
      <c r="Q230" s="257">
        <f>ROUND(E230*P230,2)</f>
        <v>0</v>
      </c>
      <c r="R230" s="259"/>
      <c r="S230" s="259" t="s">
        <v>424</v>
      </c>
      <c r="T230" s="260" t="s">
        <v>260</v>
      </c>
      <c r="U230" s="221">
        <v>0</v>
      </c>
      <c r="V230" s="221">
        <f>ROUND(E230*U230,2)</f>
        <v>0</v>
      </c>
      <c r="W230" s="221"/>
      <c r="X230" s="221" t="s">
        <v>301</v>
      </c>
      <c r="Y230" s="221" t="s">
        <v>262</v>
      </c>
      <c r="Z230" s="210"/>
      <c r="AA230" s="210"/>
      <c r="AB230" s="210"/>
      <c r="AC230" s="210"/>
      <c r="AD230" s="210"/>
      <c r="AE230" s="210"/>
      <c r="AF230" s="210"/>
      <c r="AG230" s="210" t="s">
        <v>302</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33.75" outlineLevel="1" x14ac:dyDescent="0.2">
      <c r="A231" s="234">
        <v>197</v>
      </c>
      <c r="B231" s="235" t="s">
        <v>802</v>
      </c>
      <c r="C231" s="245" t="s">
        <v>803</v>
      </c>
      <c r="D231" s="236" t="s">
        <v>423</v>
      </c>
      <c r="E231" s="237">
        <v>1</v>
      </c>
      <c r="F231" s="238"/>
      <c r="G231" s="239">
        <f>ROUND(E231*F231,2)</f>
        <v>0</v>
      </c>
      <c r="H231" s="238"/>
      <c r="I231" s="239">
        <f>ROUND(E231*H231,2)</f>
        <v>0</v>
      </c>
      <c r="J231" s="238"/>
      <c r="K231" s="239">
        <f>ROUND(E231*J231,2)</f>
        <v>0</v>
      </c>
      <c r="L231" s="239">
        <v>21</v>
      </c>
      <c r="M231" s="239">
        <f>G231*(1+L231/100)</f>
        <v>0</v>
      </c>
      <c r="N231" s="237">
        <v>0</v>
      </c>
      <c r="O231" s="237">
        <f>ROUND(E231*N231,2)</f>
        <v>0</v>
      </c>
      <c r="P231" s="237">
        <v>0</v>
      </c>
      <c r="Q231" s="237">
        <f>ROUND(E231*P231,2)</f>
        <v>0</v>
      </c>
      <c r="R231" s="239"/>
      <c r="S231" s="239" t="s">
        <v>424</v>
      </c>
      <c r="T231" s="240" t="s">
        <v>260</v>
      </c>
      <c r="U231" s="221">
        <v>0</v>
      </c>
      <c r="V231" s="221">
        <f>ROUND(E231*U231,2)</f>
        <v>0</v>
      </c>
      <c r="W231" s="221"/>
      <c r="X231" s="221" t="s">
        <v>301</v>
      </c>
      <c r="Y231" s="221" t="s">
        <v>262</v>
      </c>
      <c r="Z231" s="210"/>
      <c r="AA231" s="210"/>
      <c r="AB231" s="210"/>
      <c r="AC231" s="210"/>
      <c r="AD231" s="210"/>
      <c r="AE231" s="210"/>
      <c r="AF231" s="210"/>
      <c r="AG231" s="210" t="s">
        <v>302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ht="22.5" outlineLevel="2" x14ac:dyDescent="0.2">
      <c r="A232" s="217"/>
      <c r="B232" s="218"/>
      <c r="C232" s="246" t="s">
        <v>804</v>
      </c>
      <c r="D232" s="242"/>
      <c r="E232" s="242"/>
      <c r="F232" s="242"/>
      <c r="G232" s="242"/>
      <c r="H232" s="221"/>
      <c r="I232" s="221"/>
      <c r="J232" s="221"/>
      <c r="K232" s="221"/>
      <c r="L232" s="221"/>
      <c r="M232" s="221"/>
      <c r="N232" s="220"/>
      <c r="O232" s="220"/>
      <c r="P232" s="220"/>
      <c r="Q232" s="220"/>
      <c r="R232" s="221"/>
      <c r="S232" s="221"/>
      <c r="T232" s="221"/>
      <c r="U232" s="221"/>
      <c r="V232" s="221"/>
      <c r="W232" s="221"/>
      <c r="X232" s="221"/>
      <c r="Y232" s="221"/>
      <c r="Z232" s="210"/>
      <c r="AA232" s="210"/>
      <c r="AB232" s="210"/>
      <c r="AC232" s="210"/>
      <c r="AD232" s="210"/>
      <c r="AE232" s="210"/>
      <c r="AF232" s="210"/>
      <c r="AG232" s="210" t="s">
        <v>265</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41" t="str">
        <f>C232</f>
        <v>rádia, přehrávání z lokální sítě, z internetu, smartphonu, tabletu, počítače, DLNA, AirPlay, UpnP, Spotify, Tune-In, I-Heart Radio, Napster, Deezer, streamovací aplikace jakékoliv, vysoká účinnost, kvalitní zvuk</v>
      </c>
      <c r="BB232" s="210"/>
      <c r="BC232" s="210"/>
      <c r="BD232" s="210"/>
      <c r="BE232" s="210"/>
      <c r="BF232" s="210"/>
      <c r="BG232" s="210"/>
      <c r="BH232" s="210"/>
    </row>
    <row r="233" spans="1:60" outlineLevel="1" x14ac:dyDescent="0.2">
      <c r="A233" s="254">
        <v>198</v>
      </c>
      <c r="B233" s="255" t="s">
        <v>805</v>
      </c>
      <c r="C233" s="262" t="s">
        <v>806</v>
      </c>
      <c r="D233" s="256" t="s">
        <v>423</v>
      </c>
      <c r="E233" s="257">
        <v>6</v>
      </c>
      <c r="F233" s="258"/>
      <c r="G233" s="259">
        <f>ROUND(E233*F233,2)</f>
        <v>0</v>
      </c>
      <c r="H233" s="258"/>
      <c r="I233" s="259">
        <f>ROUND(E233*H233,2)</f>
        <v>0</v>
      </c>
      <c r="J233" s="258"/>
      <c r="K233" s="259">
        <f>ROUND(E233*J233,2)</f>
        <v>0</v>
      </c>
      <c r="L233" s="259">
        <v>21</v>
      </c>
      <c r="M233" s="259">
        <f>G233*(1+L233/100)</f>
        <v>0</v>
      </c>
      <c r="N233" s="257">
        <v>0</v>
      </c>
      <c r="O233" s="257">
        <f>ROUND(E233*N233,2)</f>
        <v>0</v>
      </c>
      <c r="P233" s="257">
        <v>0</v>
      </c>
      <c r="Q233" s="257">
        <f>ROUND(E233*P233,2)</f>
        <v>0</v>
      </c>
      <c r="R233" s="259"/>
      <c r="S233" s="259" t="s">
        <v>424</v>
      </c>
      <c r="T233" s="260" t="s">
        <v>260</v>
      </c>
      <c r="U233" s="221">
        <v>0</v>
      </c>
      <c r="V233" s="221">
        <f>ROUND(E233*U233,2)</f>
        <v>0</v>
      </c>
      <c r="W233" s="221"/>
      <c r="X233" s="221" t="s">
        <v>301</v>
      </c>
      <c r="Y233" s="221" t="s">
        <v>262</v>
      </c>
      <c r="Z233" s="210"/>
      <c r="AA233" s="210"/>
      <c r="AB233" s="210"/>
      <c r="AC233" s="210"/>
      <c r="AD233" s="210"/>
      <c r="AE233" s="210"/>
      <c r="AF233" s="210"/>
      <c r="AG233" s="210" t="s">
        <v>302</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54">
        <v>199</v>
      </c>
      <c r="B234" s="255" t="s">
        <v>772</v>
      </c>
      <c r="C234" s="262" t="s">
        <v>807</v>
      </c>
      <c r="D234" s="256" t="s">
        <v>309</v>
      </c>
      <c r="E234" s="257">
        <v>120</v>
      </c>
      <c r="F234" s="258"/>
      <c r="G234" s="259">
        <f>ROUND(E234*F234,2)</f>
        <v>0</v>
      </c>
      <c r="H234" s="258"/>
      <c r="I234" s="259">
        <f>ROUND(E234*H234,2)</f>
        <v>0</v>
      </c>
      <c r="J234" s="258"/>
      <c r="K234" s="259">
        <f>ROUND(E234*J234,2)</f>
        <v>0</v>
      </c>
      <c r="L234" s="259">
        <v>21</v>
      </c>
      <c r="M234" s="259">
        <f>G234*(1+L234/100)</f>
        <v>0</v>
      </c>
      <c r="N234" s="257">
        <v>0</v>
      </c>
      <c r="O234" s="257">
        <f>ROUND(E234*N234,2)</f>
        <v>0</v>
      </c>
      <c r="P234" s="257">
        <v>0</v>
      </c>
      <c r="Q234" s="257">
        <f>ROUND(E234*P234,2)</f>
        <v>0</v>
      </c>
      <c r="R234" s="259"/>
      <c r="S234" s="259" t="s">
        <v>424</v>
      </c>
      <c r="T234" s="260" t="s">
        <v>260</v>
      </c>
      <c r="U234" s="221">
        <v>0</v>
      </c>
      <c r="V234" s="221">
        <f>ROUND(E234*U234,2)</f>
        <v>0</v>
      </c>
      <c r="W234" s="221"/>
      <c r="X234" s="221" t="s">
        <v>665</v>
      </c>
      <c r="Y234" s="221" t="s">
        <v>262</v>
      </c>
      <c r="Z234" s="210"/>
      <c r="AA234" s="210"/>
      <c r="AB234" s="210"/>
      <c r="AC234" s="210"/>
      <c r="AD234" s="210"/>
      <c r="AE234" s="210"/>
      <c r="AF234" s="210"/>
      <c r="AG234" s="210" t="s">
        <v>836</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ht="33.75" outlineLevel="1" x14ac:dyDescent="0.2">
      <c r="A235" s="234">
        <v>200</v>
      </c>
      <c r="B235" s="235" t="s">
        <v>808</v>
      </c>
      <c r="C235" s="245" t="s">
        <v>809</v>
      </c>
      <c r="D235" s="236" t="s">
        <v>423</v>
      </c>
      <c r="E235" s="237">
        <v>1</v>
      </c>
      <c r="F235" s="238"/>
      <c r="G235" s="239">
        <f>ROUND(E235*F235,2)</f>
        <v>0</v>
      </c>
      <c r="H235" s="238"/>
      <c r="I235" s="239">
        <f>ROUND(E235*H235,2)</f>
        <v>0</v>
      </c>
      <c r="J235" s="238"/>
      <c r="K235" s="239">
        <f>ROUND(E235*J235,2)</f>
        <v>0</v>
      </c>
      <c r="L235" s="239">
        <v>21</v>
      </c>
      <c r="M235" s="239">
        <f>G235*(1+L235/100)</f>
        <v>0</v>
      </c>
      <c r="N235" s="237">
        <v>0</v>
      </c>
      <c r="O235" s="237">
        <f>ROUND(E235*N235,2)</f>
        <v>0</v>
      </c>
      <c r="P235" s="237">
        <v>0</v>
      </c>
      <c r="Q235" s="237">
        <f>ROUND(E235*P235,2)</f>
        <v>0</v>
      </c>
      <c r="R235" s="239"/>
      <c r="S235" s="239" t="s">
        <v>424</v>
      </c>
      <c r="T235" s="240" t="s">
        <v>260</v>
      </c>
      <c r="U235" s="221">
        <v>0</v>
      </c>
      <c r="V235" s="221">
        <f>ROUND(E235*U235,2)</f>
        <v>0</v>
      </c>
      <c r="W235" s="221"/>
      <c r="X235" s="221" t="s">
        <v>301</v>
      </c>
      <c r="Y235" s="221" t="s">
        <v>262</v>
      </c>
      <c r="Z235" s="210"/>
      <c r="AA235" s="210"/>
      <c r="AB235" s="210"/>
      <c r="AC235" s="210"/>
      <c r="AD235" s="210"/>
      <c r="AE235" s="210"/>
      <c r="AF235" s="210"/>
      <c r="AG235" s="210" t="s">
        <v>302</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46" t="s">
        <v>810</v>
      </c>
      <c r="D236" s="242"/>
      <c r="E236" s="242"/>
      <c r="F236" s="242"/>
      <c r="G236" s="242"/>
      <c r="H236" s="221"/>
      <c r="I236" s="221"/>
      <c r="J236" s="221"/>
      <c r="K236" s="221"/>
      <c r="L236" s="221"/>
      <c r="M236" s="221"/>
      <c r="N236" s="220"/>
      <c r="O236" s="220"/>
      <c r="P236" s="220"/>
      <c r="Q236" s="220"/>
      <c r="R236" s="221"/>
      <c r="S236" s="221"/>
      <c r="T236" s="221"/>
      <c r="U236" s="221"/>
      <c r="V236" s="221"/>
      <c r="W236" s="221"/>
      <c r="X236" s="221"/>
      <c r="Y236" s="221"/>
      <c r="Z236" s="210"/>
      <c r="AA236" s="210"/>
      <c r="AB236" s="210"/>
      <c r="AC236" s="210"/>
      <c r="AD236" s="210"/>
      <c r="AE236" s="210"/>
      <c r="AF236" s="210"/>
      <c r="AG236" s="210" t="s">
        <v>265</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54">
        <v>201</v>
      </c>
      <c r="B237" s="255" t="s">
        <v>837</v>
      </c>
      <c r="C237" s="262" t="s">
        <v>838</v>
      </c>
      <c r="D237" s="256" t="s">
        <v>423</v>
      </c>
      <c r="E237" s="257">
        <v>1</v>
      </c>
      <c r="F237" s="258"/>
      <c r="G237" s="259">
        <f>ROUND(E237*F237,2)</f>
        <v>0</v>
      </c>
      <c r="H237" s="258"/>
      <c r="I237" s="259">
        <f>ROUND(E237*H237,2)</f>
        <v>0</v>
      </c>
      <c r="J237" s="258"/>
      <c r="K237" s="259">
        <f>ROUND(E237*J237,2)</f>
        <v>0</v>
      </c>
      <c r="L237" s="259">
        <v>21</v>
      </c>
      <c r="M237" s="259">
        <f>G237*(1+L237/100)</f>
        <v>0</v>
      </c>
      <c r="N237" s="257">
        <v>0</v>
      </c>
      <c r="O237" s="257">
        <f>ROUND(E237*N237,2)</f>
        <v>0</v>
      </c>
      <c r="P237" s="257">
        <v>0</v>
      </c>
      <c r="Q237" s="257">
        <f>ROUND(E237*P237,2)</f>
        <v>0</v>
      </c>
      <c r="R237" s="259"/>
      <c r="S237" s="259" t="s">
        <v>424</v>
      </c>
      <c r="T237" s="260" t="s">
        <v>260</v>
      </c>
      <c r="U237" s="221">
        <v>0</v>
      </c>
      <c r="V237" s="221">
        <f>ROUND(E237*U237,2)</f>
        <v>0</v>
      </c>
      <c r="W237" s="221"/>
      <c r="X237" s="221" t="s">
        <v>301</v>
      </c>
      <c r="Y237" s="221" t="s">
        <v>262</v>
      </c>
      <c r="Z237" s="210"/>
      <c r="AA237" s="210"/>
      <c r="AB237" s="210"/>
      <c r="AC237" s="210"/>
      <c r="AD237" s="210"/>
      <c r="AE237" s="210"/>
      <c r="AF237" s="210"/>
      <c r="AG237" s="210" t="s">
        <v>302</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54">
        <v>202</v>
      </c>
      <c r="B238" s="255" t="s">
        <v>815</v>
      </c>
      <c r="C238" s="262" t="s">
        <v>816</v>
      </c>
      <c r="D238" s="256" t="s">
        <v>423</v>
      </c>
      <c r="E238" s="257">
        <v>1</v>
      </c>
      <c r="F238" s="258"/>
      <c r="G238" s="259">
        <f>ROUND(E238*F238,2)</f>
        <v>0</v>
      </c>
      <c r="H238" s="258"/>
      <c r="I238" s="259">
        <f>ROUND(E238*H238,2)</f>
        <v>0</v>
      </c>
      <c r="J238" s="258"/>
      <c r="K238" s="259">
        <f>ROUND(E238*J238,2)</f>
        <v>0</v>
      </c>
      <c r="L238" s="259">
        <v>21</v>
      </c>
      <c r="M238" s="259">
        <f>G238*(1+L238/100)</f>
        <v>0</v>
      </c>
      <c r="N238" s="257">
        <v>0</v>
      </c>
      <c r="O238" s="257">
        <f>ROUND(E238*N238,2)</f>
        <v>0</v>
      </c>
      <c r="P238" s="257">
        <v>0</v>
      </c>
      <c r="Q238" s="257">
        <f>ROUND(E238*P238,2)</f>
        <v>0</v>
      </c>
      <c r="R238" s="259"/>
      <c r="S238" s="259" t="s">
        <v>424</v>
      </c>
      <c r="T238" s="260" t="s">
        <v>260</v>
      </c>
      <c r="U238" s="221">
        <v>0</v>
      </c>
      <c r="V238" s="221">
        <f>ROUND(E238*U238,2)</f>
        <v>0</v>
      </c>
      <c r="W238" s="221"/>
      <c r="X238" s="221" t="s">
        <v>301</v>
      </c>
      <c r="Y238" s="221" t="s">
        <v>262</v>
      </c>
      <c r="Z238" s="210"/>
      <c r="AA238" s="210"/>
      <c r="AB238" s="210"/>
      <c r="AC238" s="210"/>
      <c r="AD238" s="210"/>
      <c r="AE238" s="210"/>
      <c r="AF238" s="210"/>
      <c r="AG238" s="210" t="s">
        <v>302</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33.75" outlineLevel="1" x14ac:dyDescent="0.2">
      <c r="A239" s="254">
        <v>203</v>
      </c>
      <c r="B239" s="255" t="s">
        <v>817</v>
      </c>
      <c r="C239" s="262" t="s">
        <v>818</v>
      </c>
      <c r="D239" s="256" t="s">
        <v>423</v>
      </c>
      <c r="E239" s="257">
        <v>1</v>
      </c>
      <c r="F239" s="258"/>
      <c r="G239" s="259">
        <f>ROUND(E239*F239,2)</f>
        <v>0</v>
      </c>
      <c r="H239" s="258"/>
      <c r="I239" s="259">
        <f>ROUND(E239*H239,2)</f>
        <v>0</v>
      </c>
      <c r="J239" s="258"/>
      <c r="K239" s="259">
        <f>ROUND(E239*J239,2)</f>
        <v>0</v>
      </c>
      <c r="L239" s="259">
        <v>21</v>
      </c>
      <c r="M239" s="259">
        <f>G239*(1+L239/100)</f>
        <v>0</v>
      </c>
      <c r="N239" s="257">
        <v>0</v>
      </c>
      <c r="O239" s="257">
        <f>ROUND(E239*N239,2)</f>
        <v>0</v>
      </c>
      <c r="P239" s="257">
        <v>0</v>
      </c>
      <c r="Q239" s="257">
        <f>ROUND(E239*P239,2)</f>
        <v>0</v>
      </c>
      <c r="R239" s="259"/>
      <c r="S239" s="259" t="s">
        <v>424</v>
      </c>
      <c r="T239" s="260" t="s">
        <v>260</v>
      </c>
      <c r="U239" s="221">
        <v>0</v>
      </c>
      <c r="V239" s="221">
        <f>ROUND(E239*U239,2)</f>
        <v>0</v>
      </c>
      <c r="W239" s="221"/>
      <c r="X239" s="221" t="s">
        <v>301</v>
      </c>
      <c r="Y239" s="221" t="s">
        <v>262</v>
      </c>
      <c r="Z239" s="210"/>
      <c r="AA239" s="210"/>
      <c r="AB239" s="210"/>
      <c r="AC239" s="210"/>
      <c r="AD239" s="210"/>
      <c r="AE239" s="210"/>
      <c r="AF239" s="210"/>
      <c r="AG239" s="210" t="s">
        <v>302</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54">
        <v>204</v>
      </c>
      <c r="B240" s="255" t="s">
        <v>819</v>
      </c>
      <c r="C240" s="262" t="s">
        <v>820</v>
      </c>
      <c r="D240" s="256" t="s">
        <v>423</v>
      </c>
      <c r="E240" s="257">
        <v>1</v>
      </c>
      <c r="F240" s="258"/>
      <c r="G240" s="259">
        <f>ROUND(E240*F240,2)</f>
        <v>0</v>
      </c>
      <c r="H240" s="258"/>
      <c r="I240" s="259">
        <f>ROUND(E240*H240,2)</f>
        <v>0</v>
      </c>
      <c r="J240" s="258"/>
      <c r="K240" s="259">
        <f>ROUND(E240*J240,2)</f>
        <v>0</v>
      </c>
      <c r="L240" s="259">
        <v>21</v>
      </c>
      <c r="M240" s="259">
        <f>G240*(1+L240/100)</f>
        <v>0</v>
      </c>
      <c r="N240" s="257">
        <v>0</v>
      </c>
      <c r="O240" s="257">
        <f>ROUND(E240*N240,2)</f>
        <v>0</v>
      </c>
      <c r="P240" s="257">
        <v>0</v>
      </c>
      <c r="Q240" s="257">
        <f>ROUND(E240*P240,2)</f>
        <v>0</v>
      </c>
      <c r="R240" s="259"/>
      <c r="S240" s="259" t="s">
        <v>424</v>
      </c>
      <c r="T240" s="260" t="s">
        <v>260</v>
      </c>
      <c r="U240" s="221">
        <v>0</v>
      </c>
      <c r="V240" s="221">
        <f>ROUND(E240*U240,2)</f>
        <v>0</v>
      </c>
      <c r="W240" s="221"/>
      <c r="X240" s="221" t="s">
        <v>301</v>
      </c>
      <c r="Y240" s="221" t="s">
        <v>262</v>
      </c>
      <c r="Z240" s="210"/>
      <c r="AA240" s="210"/>
      <c r="AB240" s="210"/>
      <c r="AC240" s="210"/>
      <c r="AD240" s="210"/>
      <c r="AE240" s="210"/>
      <c r="AF240" s="210"/>
      <c r="AG240" s="210" t="s">
        <v>302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ht="22.5" outlineLevel="1" x14ac:dyDescent="0.2">
      <c r="A241" s="254">
        <v>205</v>
      </c>
      <c r="B241" s="255" t="s">
        <v>821</v>
      </c>
      <c r="C241" s="262" t="s">
        <v>822</v>
      </c>
      <c r="D241" s="256" t="s">
        <v>423</v>
      </c>
      <c r="E241" s="257">
        <v>1</v>
      </c>
      <c r="F241" s="258"/>
      <c r="G241" s="259">
        <f>ROUND(E241*F241,2)</f>
        <v>0</v>
      </c>
      <c r="H241" s="258"/>
      <c r="I241" s="259">
        <f>ROUND(E241*H241,2)</f>
        <v>0</v>
      </c>
      <c r="J241" s="258"/>
      <c r="K241" s="259">
        <f>ROUND(E241*J241,2)</f>
        <v>0</v>
      </c>
      <c r="L241" s="259">
        <v>21</v>
      </c>
      <c r="M241" s="259">
        <f>G241*(1+L241/100)</f>
        <v>0</v>
      </c>
      <c r="N241" s="257">
        <v>0</v>
      </c>
      <c r="O241" s="257">
        <f>ROUND(E241*N241,2)</f>
        <v>0</v>
      </c>
      <c r="P241" s="257">
        <v>0</v>
      </c>
      <c r="Q241" s="257">
        <f>ROUND(E241*P241,2)</f>
        <v>0</v>
      </c>
      <c r="R241" s="259"/>
      <c r="S241" s="259" t="s">
        <v>424</v>
      </c>
      <c r="T241" s="260" t="s">
        <v>260</v>
      </c>
      <c r="U241" s="221">
        <v>0</v>
      </c>
      <c r="V241" s="221">
        <f>ROUND(E241*U241,2)</f>
        <v>0</v>
      </c>
      <c r="W241" s="221"/>
      <c r="X241" s="221" t="s">
        <v>301</v>
      </c>
      <c r="Y241" s="221" t="s">
        <v>262</v>
      </c>
      <c r="Z241" s="210"/>
      <c r="AA241" s="210"/>
      <c r="AB241" s="210"/>
      <c r="AC241" s="210"/>
      <c r="AD241" s="210"/>
      <c r="AE241" s="210"/>
      <c r="AF241" s="210"/>
      <c r="AG241" s="210" t="s">
        <v>302</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54">
        <v>206</v>
      </c>
      <c r="B242" s="255" t="s">
        <v>772</v>
      </c>
      <c r="C242" s="262" t="s">
        <v>823</v>
      </c>
      <c r="D242" s="256" t="s">
        <v>309</v>
      </c>
      <c r="E242" s="257">
        <v>35</v>
      </c>
      <c r="F242" s="258"/>
      <c r="G242" s="259">
        <f>ROUND(E242*F242,2)</f>
        <v>0</v>
      </c>
      <c r="H242" s="258"/>
      <c r="I242" s="259">
        <f>ROUND(E242*H242,2)</f>
        <v>0</v>
      </c>
      <c r="J242" s="258"/>
      <c r="K242" s="259">
        <f>ROUND(E242*J242,2)</f>
        <v>0</v>
      </c>
      <c r="L242" s="259">
        <v>21</v>
      </c>
      <c r="M242" s="259">
        <f>G242*(1+L242/100)</f>
        <v>0</v>
      </c>
      <c r="N242" s="257">
        <v>0</v>
      </c>
      <c r="O242" s="257">
        <f>ROUND(E242*N242,2)</f>
        <v>0</v>
      </c>
      <c r="P242" s="257">
        <v>0</v>
      </c>
      <c r="Q242" s="257">
        <f>ROUND(E242*P242,2)</f>
        <v>0</v>
      </c>
      <c r="R242" s="259"/>
      <c r="S242" s="259" t="s">
        <v>424</v>
      </c>
      <c r="T242" s="260" t="s">
        <v>260</v>
      </c>
      <c r="U242" s="221">
        <v>0</v>
      </c>
      <c r="V242" s="221">
        <f>ROUND(E242*U242,2)</f>
        <v>0</v>
      </c>
      <c r="W242" s="221"/>
      <c r="X242" s="221" t="s">
        <v>665</v>
      </c>
      <c r="Y242" s="221" t="s">
        <v>262</v>
      </c>
      <c r="Z242" s="210"/>
      <c r="AA242" s="210"/>
      <c r="AB242" s="210"/>
      <c r="AC242" s="210"/>
      <c r="AD242" s="210"/>
      <c r="AE242" s="210"/>
      <c r="AF242" s="210"/>
      <c r="AG242" s="210" t="s">
        <v>836</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54">
        <v>207</v>
      </c>
      <c r="B243" s="255" t="s">
        <v>824</v>
      </c>
      <c r="C243" s="262" t="s">
        <v>825</v>
      </c>
      <c r="D243" s="256" t="s">
        <v>423</v>
      </c>
      <c r="E243" s="257">
        <v>3</v>
      </c>
      <c r="F243" s="258"/>
      <c r="G243" s="259">
        <f>ROUND(E243*F243,2)</f>
        <v>0</v>
      </c>
      <c r="H243" s="258"/>
      <c r="I243" s="259">
        <f>ROUND(E243*H243,2)</f>
        <v>0</v>
      </c>
      <c r="J243" s="258"/>
      <c r="K243" s="259">
        <f>ROUND(E243*J243,2)</f>
        <v>0</v>
      </c>
      <c r="L243" s="259">
        <v>21</v>
      </c>
      <c r="M243" s="259">
        <f>G243*(1+L243/100)</f>
        <v>0</v>
      </c>
      <c r="N243" s="257">
        <v>0</v>
      </c>
      <c r="O243" s="257">
        <f>ROUND(E243*N243,2)</f>
        <v>0</v>
      </c>
      <c r="P243" s="257">
        <v>0</v>
      </c>
      <c r="Q243" s="257">
        <f>ROUND(E243*P243,2)</f>
        <v>0</v>
      </c>
      <c r="R243" s="259"/>
      <c r="S243" s="259" t="s">
        <v>424</v>
      </c>
      <c r="T243" s="260" t="s">
        <v>260</v>
      </c>
      <c r="U243" s="221">
        <v>0</v>
      </c>
      <c r="V243" s="221">
        <f>ROUND(E243*U243,2)</f>
        <v>0</v>
      </c>
      <c r="W243" s="221"/>
      <c r="X243" s="221" t="s">
        <v>301</v>
      </c>
      <c r="Y243" s="221" t="s">
        <v>262</v>
      </c>
      <c r="Z243" s="210"/>
      <c r="AA243" s="210"/>
      <c r="AB243" s="210"/>
      <c r="AC243" s="210"/>
      <c r="AD243" s="210"/>
      <c r="AE243" s="210"/>
      <c r="AF243" s="210"/>
      <c r="AG243" s="210" t="s">
        <v>302</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x14ac:dyDescent="0.2">
      <c r="A244" s="224" t="s">
        <v>254</v>
      </c>
      <c r="B244" s="225" t="s">
        <v>224</v>
      </c>
      <c r="C244" s="244" t="s">
        <v>28</v>
      </c>
      <c r="D244" s="226"/>
      <c r="E244" s="227"/>
      <c r="F244" s="228"/>
      <c r="G244" s="228">
        <f>SUMIF(AG245:AG248,"&lt;&gt;NOR",G245:G248)</f>
        <v>0</v>
      </c>
      <c r="H244" s="228"/>
      <c r="I244" s="228">
        <f>SUM(I245:I248)</f>
        <v>0</v>
      </c>
      <c r="J244" s="228"/>
      <c r="K244" s="228">
        <f>SUM(K245:K248)</f>
        <v>0</v>
      </c>
      <c r="L244" s="228"/>
      <c r="M244" s="228">
        <f>SUM(M245:M248)</f>
        <v>0</v>
      </c>
      <c r="N244" s="227"/>
      <c r="O244" s="227">
        <f>SUM(O245:O248)</f>
        <v>0</v>
      </c>
      <c r="P244" s="227"/>
      <c r="Q244" s="227">
        <f>SUM(Q245:Q248)</f>
        <v>0</v>
      </c>
      <c r="R244" s="228"/>
      <c r="S244" s="228"/>
      <c r="T244" s="229"/>
      <c r="U244" s="223"/>
      <c r="V244" s="223">
        <f>SUM(V245:V248)</f>
        <v>0</v>
      </c>
      <c r="W244" s="223"/>
      <c r="X244" s="223"/>
      <c r="Y244" s="223"/>
      <c r="AG244" t="s">
        <v>255</v>
      </c>
    </row>
    <row r="245" spans="1:60" outlineLevel="1" x14ac:dyDescent="0.2">
      <c r="A245" s="254">
        <v>208</v>
      </c>
      <c r="B245" s="255" t="s">
        <v>839</v>
      </c>
      <c r="C245" s="262" t="s">
        <v>840</v>
      </c>
      <c r="D245" s="256" t="s">
        <v>393</v>
      </c>
      <c r="E245" s="257">
        <v>1</v>
      </c>
      <c r="F245" s="258"/>
      <c r="G245" s="259">
        <f>ROUND(E245*F245,2)</f>
        <v>0</v>
      </c>
      <c r="H245" s="258"/>
      <c r="I245" s="259">
        <f>ROUND(E245*H245,2)</f>
        <v>0</v>
      </c>
      <c r="J245" s="258"/>
      <c r="K245" s="259">
        <f>ROUND(E245*J245,2)</f>
        <v>0</v>
      </c>
      <c r="L245" s="259">
        <v>21</v>
      </c>
      <c r="M245" s="259">
        <f>G245*(1+L245/100)</f>
        <v>0</v>
      </c>
      <c r="N245" s="257">
        <v>0</v>
      </c>
      <c r="O245" s="257">
        <f>ROUND(E245*N245,2)</f>
        <v>0</v>
      </c>
      <c r="P245" s="257">
        <v>0</v>
      </c>
      <c r="Q245" s="257">
        <f>ROUND(E245*P245,2)</f>
        <v>0</v>
      </c>
      <c r="R245" s="259"/>
      <c r="S245" s="259" t="s">
        <v>424</v>
      </c>
      <c r="T245" s="260" t="s">
        <v>260</v>
      </c>
      <c r="U245" s="221">
        <v>0</v>
      </c>
      <c r="V245" s="221">
        <f>ROUND(E245*U245,2)</f>
        <v>0</v>
      </c>
      <c r="W245" s="221"/>
      <c r="X245" s="221" t="s">
        <v>301</v>
      </c>
      <c r="Y245" s="221" t="s">
        <v>262</v>
      </c>
      <c r="Z245" s="210"/>
      <c r="AA245" s="210"/>
      <c r="AB245" s="210"/>
      <c r="AC245" s="210"/>
      <c r="AD245" s="210"/>
      <c r="AE245" s="210"/>
      <c r="AF245" s="210"/>
      <c r="AG245" s="210" t="s">
        <v>302</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54">
        <v>209</v>
      </c>
      <c r="B246" s="255" t="s">
        <v>841</v>
      </c>
      <c r="C246" s="262" t="s">
        <v>842</v>
      </c>
      <c r="D246" s="256" t="s">
        <v>393</v>
      </c>
      <c r="E246" s="257">
        <v>1</v>
      </c>
      <c r="F246" s="258"/>
      <c r="G246" s="259">
        <f>ROUND(E246*F246,2)</f>
        <v>0</v>
      </c>
      <c r="H246" s="258"/>
      <c r="I246" s="259">
        <f>ROUND(E246*H246,2)</f>
        <v>0</v>
      </c>
      <c r="J246" s="258"/>
      <c r="K246" s="259">
        <f>ROUND(E246*J246,2)</f>
        <v>0</v>
      </c>
      <c r="L246" s="259">
        <v>21</v>
      </c>
      <c r="M246" s="259">
        <f>G246*(1+L246/100)</f>
        <v>0</v>
      </c>
      <c r="N246" s="257">
        <v>0</v>
      </c>
      <c r="O246" s="257">
        <f>ROUND(E246*N246,2)</f>
        <v>0</v>
      </c>
      <c r="P246" s="257">
        <v>0</v>
      </c>
      <c r="Q246" s="257">
        <f>ROUND(E246*P246,2)</f>
        <v>0</v>
      </c>
      <c r="R246" s="259"/>
      <c r="S246" s="259" t="s">
        <v>424</v>
      </c>
      <c r="T246" s="260" t="s">
        <v>260</v>
      </c>
      <c r="U246" s="221">
        <v>0</v>
      </c>
      <c r="V246" s="221">
        <f>ROUND(E246*U246,2)</f>
        <v>0</v>
      </c>
      <c r="W246" s="221"/>
      <c r="X246" s="221" t="s">
        <v>301</v>
      </c>
      <c r="Y246" s="221" t="s">
        <v>262</v>
      </c>
      <c r="Z246" s="210"/>
      <c r="AA246" s="210"/>
      <c r="AB246" s="210"/>
      <c r="AC246" s="210"/>
      <c r="AD246" s="210"/>
      <c r="AE246" s="210"/>
      <c r="AF246" s="210"/>
      <c r="AG246" s="210" t="s">
        <v>302</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54">
        <v>210</v>
      </c>
      <c r="B247" s="255" t="s">
        <v>843</v>
      </c>
      <c r="C247" s="262" t="s">
        <v>844</v>
      </c>
      <c r="D247" s="256" t="s">
        <v>845</v>
      </c>
      <c r="E247" s="257">
        <v>18</v>
      </c>
      <c r="F247" s="258"/>
      <c r="G247" s="259">
        <f>ROUND(E247*F247,2)</f>
        <v>0</v>
      </c>
      <c r="H247" s="258"/>
      <c r="I247" s="259">
        <f>ROUND(E247*H247,2)</f>
        <v>0</v>
      </c>
      <c r="J247" s="258"/>
      <c r="K247" s="259">
        <f>ROUND(E247*J247,2)</f>
        <v>0</v>
      </c>
      <c r="L247" s="259">
        <v>21</v>
      </c>
      <c r="M247" s="259">
        <f>G247*(1+L247/100)</f>
        <v>0</v>
      </c>
      <c r="N247" s="257">
        <v>0</v>
      </c>
      <c r="O247" s="257">
        <f>ROUND(E247*N247,2)</f>
        <v>0</v>
      </c>
      <c r="P247" s="257">
        <v>0</v>
      </c>
      <c r="Q247" s="257">
        <f>ROUND(E247*P247,2)</f>
        <v>0</v>
      </c>
      <c r="R247" s="259"/>
      <c r="S247" s="259" t="s">
        <v>424</v>
      </c>
      <c r="T247" s="260" t="s">
        <v>260</v>
      </c>
      <c r="U247" s="221">
        <v>0</v>
      </c>
      <c r="V247" s="221">
        <f>ROUND(E247*U247,2)</f>
        <v>0</v>
      </c>
      <c r="W247" s="221"/>
      <c r="X247" s="221" t="s">
        <v>301</v>
      </c>
      <c r="Y247" s="221" t="s">
        <v>262</v>
      </c>
      <c r="Z247" s="210"/>
      <c r="AA247" s="210"/>
      <c r="AB247" s="210"/>
      <c r="AC247" s="210"/>
      <c r="AD247" s="210"/>
      <c r="AE247" s="210"/>
      <c r="AF247" s="210"/>
      <c r="AG247" s="210" t="s">
        <v>302</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34">
        <v>211</v>
      </c>
      <c r="B248" s="235" t="s">
        <v>846</v>
      </c>
      <c r="C248" s="245" t="s">
        <v>847</v>
      </c>
      <c r="D248" s="236" t="s">
        <v>845</v>
      </c>
      <c r="E248" s="237">
        <v>16</v>
      </c>
      <c r="F248" s="238"/>
      <c r="G248" s="239">
        <f>ROUND(E248*F248,2)</f>
        <v>0</v>
      </c>
      <c r="H248" s="238"/>
      <c r="I248" s="239">
        <f>ROUND(E248*H248,2)</f>
        <v>0</v>
      </c>
      <c r="J248" s="238"/>
      <c r="K248" s="239">
        <f>ROUND(E248*J248,2)</f>
        <v>0</v>
      </c>
      <c r="L248" s="239">
        <v>21</v>
      </c>
      <c r="M248" s="239">
        <f>G248*(1+L248/100)</f>
        <v>0</v>
      </c>
      <c r="N248" s="237">
        <v>0</v>
      </c>
      <c r="O248" s="237">
        <f>ROUND(E248*N248,2)</f>
        <v>0</v>
      </c>
      <c r="P248" s="237">
        <v>0</v>
      </c>
      <c r="Q248" s="237">
        <f>ROUND(E248*P248,2)</f>
        <v>0</v>
      </c>
      <c r="R248" s="239"/>
      <c r="S248" s="239" t="s">
        <v>424</v>
      </c>
      <c r="T248" s="240" t="s">
        <v>260</v>
      </c>
      <c r="U248" s="221">
        <v>0</v>
      </c>
      <c r="V248" s="221">
        <f>ROUND(E248*U248,2)</f>
        <v>0</v>
      </c>
      <c r="W248" s="221"/>
      <c r="X248" s="221" t="s">
        <v>301</v>
      </c>
      <c r="Y248" s="221" t="s">
        <v>262</v>
      </c>
      <c r="Z248" s="210"/>
      <c r="AA248" s="210"/>
      <c r="AB248" s="210"/>
      <c r="AC248" s="210"/>
      <c r="AD248" s="210"/>
      <c r="AE248" s="210"/>
      <c r="AF248" s="210"/>
      <c r="AG248" s="210" t="s">
        <v>302</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x14ac:dyDescent="0.2">
      <c r="A249" s="3"/>
      <c r="B249" s="4"/>
      <c r="C249" s="248"/>
      <c r="D249" s="6"/>
      <c r="E249" s="3"/>
      <c r="F249" s="3"/>
      <c r="G249" s="3"/>
      <c r="H249" s="3"/>
      <c r="I249" s="3"/>
      <c r="J249" s="3"/>
      <c r="K249" s="3"/>
      <c r="L249" s="3"/>
      <c r="M249" s="3"/>
      <c r="N249" s="3"/>
      <c r="O249" s="3"/>
      <c r="P249" s="3"/>
      <c r="Q249" s="3"/>
      <c r="R249" s="3"/>
      <c r="S249" s="3"/>
      <c r="T249" s="3"/>
      <c r="U249" s="3"/>
      <c r="V249" s="3"/>
      <c r="W249" s="3"/>
      <c r="X249" s="3"/>
      <c r="Y249" s="3"/>
      <c r="AE249">
        <v>15</v>
      </c>
      <c r="AF249">
        <v>21</v>
      </c>
      <c r="AG249" t="s">
        <v>240</v>
      </c>
    </row>
    <row r="250" spans="1:60" x14ac:dyDescent="0.2">
      <c r="A250" s="213"/>
      <c r="B250" s="214" t="s">
        <v>29</v>
      </c>
      <c r="C250" s="249"/>
      <c r="D250" s="215"/>
      <c r="E250" s="216"/>
      <c r="F250" s="216"/>
      <c r="G250" s="233">
        <f>G8+G52+G92+G112+G133+G144+G155+G167+G205+G244</f>
        <v>0</v>
      </c>
      <c r="H250" s="3"/>
      <c r="I250" s="3"/>
      <c r="J250" s="3"/>
      <c r="K250" s="3"/>
      <c r="L250" s="3"/>
      <c r="M250" s="3"/>
      <c r="N250" s="3"/>
      <c r="O250" s="3"/>
      <c r="P250" s="3"/>
      <c r="Q250" s="3"/>
      <c r="R250" s="3"/>
      <c r="S250" s="3"/>
      <c r="T250" s="3"/>
      <c r="U250" s="3"/>
      <c r="V250" s="3"/>
      <c r="W250" s="3"/>
      <c r="X250" s="3"/>
      <c r="Y250" s="3"/>
      <c r="AE250">
        <f>SUMIF(L7:L248,AE249,G7:G248)</f>
        <v>0</v>
      </c>
      <c r="AF250">
        <f>SUMIF(L7:L248,AF249,G7:G248)</f>
        <v>0</v>
      </c>
      <c r="AG250" t="s">
        <v>292</v>
      </c>
    </row>
    <row r="251" spans="1:60" x14ac:dyDescent="0.2">
      <c r="A251" s="264" t="s">
        <v>508</v>
      </c>
      <c r="B251" s="264"/>
      <c r="C251" s="248"/>
      <c r="D251" s="6"/>
      <c r="E251" s="3"/>
      <c r="F251" s="3"/>
      <c r="G251" s="3"/>
      <c r="H251" s="3"/>
      <c r="I251" s="3"/>
      <c r="J251" s="3"/>
      <c r="K251" s="3"/>
      <c r="L251" s="3"/>
      <c r="M251" s="3"/>
      <c r="N251" s="3"/>
      <c r="O251" s="3"/>
      <c r="P251" s="3"/>
      <c r="Q251" s="3"/>
      <c r="R251" s="3"/>
      <c r="S251" s="3"/>
      <c r="T251" s="3"/>
      <c r="U251" s="3"/>
      <c r="V251" s="3"/>
      <c r="W251" s="3"/>
      <c r="X251" s="3"/>
      <c r="Y251" s="3"/>
    </row>
    <row r="252" spans="1:60" x14ac:dyDescent="0.2">
      <c r="A252" s="3"/>
      <c r="B252" s="4" t="s">
        <v>509</v>
      </c>
      <c r="C252" s="248" t="s">
        <v>510</v>
      </c>
      <c r="D252" s="6"/>
      <c r="E252" s="3"/>
      <c r="F252" s="3"/>
      <c r="G252" s="3"/>
      <c r="H252" s="3"/>
      <c r="I252" s="3"/>
      <c r="J252" s="3"/>
      <c r="K252" s="3"/>
      <c r="L252" s="3"/>
      <c r="M252" s="3"/>
      <c r="N252" s="3"/>
      <c r="O252" s="3"/>
      <c r="P252" s="3"/>
      <c r="Q252" s="3"/>
      <c r="R252" s="3"/>
      <c r="S252" s="3"/>
      <c r="T252" s="3"/>
      <c r="U252" s="3"/>
      <c r="V252" s="3"/>
      <c r="W252" s="3"/>
      <c r="X252" s="3"/>
      <c r="Y252" s="3"/>
      <c r="AG252" t="s">
        <v>511</v>
      </c>
    </row>
    <row r="253" spans="1:60" x14ac:dyDescent="0.2">
      <c r="A253" s="3"/>
      <c r="B253" s="4" t="s">
        <v>512</v>
      </c>
      <c r="C253" s="248" t="s">
        <v>513</v>
      </c>
      <c r="D253" s="6"/>
      <c r="E253" s="3"/>
      <c r="F253" s="3"/>
      <c r="G253" s="3"/>
      <c r="H253" s="3"/>
      <c r="I253" s="3"/>
      <c r="J253" s="3"/>
      <c r="K253" s="3"/>
      <c r="L253" s="3"/>
      <c r="M253" s="3"/>
      <c r="N253" s="3"/>
      <c r="O253" s="3"/>
      <c r="P253" s="3"/>
      <c r="Q253" s="3"/>
      <c r="R253" s="3"/>
      <c r="S253" s="3"/>
      <c r="T253" s="3"/>
      <c r="U253" s="3"/>
      <c r="V253" s="3"/>
      <c r="W253" s="3"/>
      <c r="X253" s="3"/>
      <c r="Y253" s="3"/>
      <c r="AG253" t="s">
        <v>514</v>
      </c>
    </row>
    <row r="254" spans="1:60" x14ac:dyDescent="0.2">
      <c r="A254" s="3"/>
      <c r="B254" s="4"/>
      <c r="C254" s="248" t="s">
        <v>515</v>
      </c>
      <c r="D254" s="6"/>
      <c r="E254" s="3"/>
      <c r="F254" s="3"/>
      <c r="G254" s="3"/>
      <c r="H254" s="3"/>
      <c r="I254" s="3"/>
      <c r="J254" s="3"/>
      <c r="K254" s="3"/>
      <c r="L254" s="3"/>
      <c r="M254" s="3"/>
      <c r="N254" s="3"/>
      <c r="O254" s="3"/>
      <c r="P254" s="3"/>
      <c r="Q254" s="3"/>
      <c r="R254" s="3"/>
      <c r="S254" s="3"/>
      <c r="T254" s="3"/>
      <c r="U254" s="3"/>
      <c r="V254" s="3"/>
      <c r="W254" s="3"/>
      <c r="X254" s="3"/>
      <c r="Y254" s="3"/>
      <c r="AG254" t="s">
        <v>516</v>
      </c>
    </row>
    <row r="255" spans="1:60" x14ac:dyDescent="0.2">
      <c r="A255" s="3"/>
      <c r="B255" s="4"/>
      <c r="C255" s="248"/>
      <c r="D255" s="6"/>
      <c r="E255" s="3"/>
      <c r="F255" s="3"/>
      <c r="G255" s="3"/>
      <c r="H255" s="3"/>
      <c r="I255" s="3"/>
      <c r="J255" s="3"/>
      <c r="K255" s="3"/>
      <c r="L255" s="3"/>
      <c r="M255" s="3"/>
      <c r="N255" s="3"/>
      <c r="O255" s="3"/>
      <c r="P255" s="3"/>
      <c r="Q255" s="3"/>
      <c r="R255" s="3"/>
      <c r="S255" s="3"/>
      <c r="T255" s="3"/>
      <c r="U255" s="3"/>
      <c r="V255" s="3"/>
      <c r="W255" s="3"/>
      <c r="X255" s="3"/>
      <c r="Y255" s="3"/>
    </row>
    <row r="256" spans="1:60" x14ac:dyDescent="0.2">
      <c r="C256" s="250"/>
      <c r="D256" s="10"/>
      <c r="AG256" t="s">
        <v>294</v>
      </c>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O3kNbyxbcTConZwEP613YJQfOC8An3pT5j/LDOin2k/iYwqfac1Ap+KVdv4EcJtnvhekBuQgVshcCPg/PBocQ==" saltValue="7ZbBb3LWVpDXv3iSHAa4Og==" spinCount="100000" sheet="1" formatRows="0"/>
  <mergeCells count="25">
    <mergeCell ref="C227:G227"/>
    <mergeCell ref="C232:G232"/>
    <mergeCell ref="C236:G236"/>
    <mergeCell ref="C161:G161"/>
    <mergeCell ref="C184:G184"/>
    <mergeCell ref="C189:G189"/>
    <mergeCell ref="C192:G192"/>
    <mergeCell ref="C196:G196"/>
    <mergeCell ref="C222:G222"/>
    <mergeCell ref="C81:G81"/>
    <mergeCell ref="C83:G83"/>
    <mergeCell ref="C85:G85"/>
    <mergeCell ref="C87:G87"/>
    <mergeCell ref="C89:G89"/>
    <mergeCell ref="C150:G150"/>
    <mergeCell ref="A1:G1"/>
    <mergeCell ref="C2:G2"/>
    <mergeCell ref="C3:G3"/>
    <mergeCell ref="C4:G4"/>
    <mergeCell ref="A251:B251"/>
    <mergeCell ref="C41:G41"/>
    <mergeCell ref="C43:G43"/>
    <mergeCell ref="C45:G45"/>
    <mergeCell ref="C47:G47"/>
    <mergeCell ref="C49:G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ECCAD-280B-4E4A-AD29-FED4BB98A5F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53</v>
      </c>
      <c r="C3" s="199" t="s">
        <v>54</v>
      </c>
      <c r="D3" s="197"/>
      <c r="E3" s="197"/>
      <c r="F3" s="197"/>
      <c r="G3" s="198"/>
      <c r="AC3" s="174" t="s">
        <v>227</v>
      </c>
      <c r="AG3" t="s">
        <v>230</v>
      </c>
    </row>
    <row r="4" spans="1:60" ht="24.95" customHeight="1" x14ac:dyDescent="0.2">
      <c r="A4" s="200" t="s">
        <v>9</v>
      </c>
      <c r="B4" s="201" t="s">
        <v>59</v>
      </c>
      <c r="C4" s="202" t="s">
        <v>60</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95</v>
      </c>
      <c r="C8" s="244" t="s">
        <v>96</v>
      </c>
      <c r="D8" s="226"/>
      <c r="E8" s="227"/>
      <c r="F8" s="228"/>
      <c r="G8" s="228">
        <f>SUMIF(AG9:AG18,"&lt;&gt;NOR",G9:G18)</f>
        <v>0</v>
      </c>
      <c r="H8" s="228"/>
      <c r="I8" s="228">
        <f>SUM(I9:I18)</f>
        <v>0</v>
      </c>
      <c r="J8" s="228"/>
      <c r="K8" s="228">
        <f>SUM(K9:K18)</f>
        <v>0</v>
      </c>
      <c r="L8" s="228"/>
      <c r="M8" s="228">
        <f>SUM(M9:M18)</f>
        <v>0</v>
      </c>
      <c r="N8" s="227"/>
      <c r="O8" s="227">
        <f>SUM(O9:O18)</f>
        <v>30.45</v>
      </c>
      <c r="P8" s="227"/>
      <c r="Q8" s="227">
        <f>SUM(Q9:Q18)</f>
        <v>0</v>
      </c>
      <c r="R8" s="228"/>
      <c r="S8" s="228"/>
      <c r="T8" s="229"/>
      <c r="U8" s="223"/>
      <c r="V8" s="223">
        <f>SUM(V9:V18)</f>
        <v>177.68999999999997</v>
      </c>
      <c r="W8" s="223"/>
      <c r="X8" s="223"/>
      <c r="Y8" s="223"/>
      <c r="AG8" t="s">
        <v>255</v>
      </c>
    </row>
    <row r="9" spans="1:60" outlineLevel="1" x14ac:dyDescent="0.2">
      <c r="A9" s="254">
        <v>1</v>
      </c>
      <c r="B9" s="255" t="s">
        <v>848</v>
      </c>
      <c r="C9" s="262" t="s">
        <v>849</v>
      </c>
      <c r="D9" s="256" t="s">
        <v>315</v>
      </c>
      <c r="E9" s="257">
        <v>185</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424</v>
      </c>
      <c r="T9" s="260" t="s">
        <v>260</v>
      </c>
      <c r="U9" s="221">
        <v>0.16</v>
      </c>
      <c r="V9" s="221">
        <f>ROUND(E9*U9,2)</f>
        <v>29.6</v>
      </c>
      <c r="W9" s="221"/>
      <c r="X9" s="221" t="s">
        <v>301</v>
      </c>
      <c r="Y9" s="221" t="s">
        <v>262</v>
      </c>
      <c r="Z9" s="210"/>
      <c r="AA9" s="210"/>
      <c r="AB9" s="210"/>
      <c r="AC9" s="210"/>
      <c r="AD9" s="210"/>
      <c r="AE9" s="210"/>
      <c r="AF9" s="210"/>
      <c r="AG9" s="210" t="s">
        <v>850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54">
        <v>2</v>
      </c>
      <c r="B10" s="255" t="s">
        <v>851</v>
      </c>
      <c r="C10" s="262" t="s">
        <v>852</v>
      </c>
      <c r="D10" s="256" t="s">
        <v>315</v>
      </c>
      <c r="E10" s="257">
        <v>40.799999999999997</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424</v>
      </c>
      <c r="T10" s="260" t="s">
        <v>260</v>
      </c>
      <c r="U10" s="221">
        <v>0.65200000000000002</v>
      </c>
      <c r="V10" s="221">
        <f>ROUND(E10*U10,2)</f>
        <v>26.6</v>
      </c>
      <c r="W10" s="221"/>
      <c r="X10" s="221" t="s">
        <v>301</v>
      </c>
      <c r="Y10" s="221" t="s">
        <v>262</v>
      </c>
      <c r="Z10" s="210"/>
      <c r="AA10" s="210"/>
      <c r="AB10" s="210"/>
      <c r="AC10" s="210"/>
      <c r="AD10" s="210"/>
      <c r="AE10" s="210"/>
      <c r="AF10" s="210"/>
      <c r="AG10" s="210" t="s">
        <v>850</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54">
        <v>3</v>
      </c>
      <c r="B11" s="255" t="s">
        <v>853</v>
      </c>
      <c r="C11" s="262" t="s">
        <v>854</v>
      </c>
      <c r="D11" s="256" t="s">
        <v>315</v>
      </c>
      <c r="E11" s="257">
        <v>144.19999999999999</v>
      </c>
      <c r="F11" s="258"/>
      <c r="G11" s="259">
        <f>ROUND(E11*F11,2)</f>
        <v>0</v>
      </c>
      <c r="H11" s="258"/>
      <c r="I11" s="259">
        <f>ROUND(E11*H11,2)</f>
        <v>0</v>
      </c>
      <c r="J11" s="258"/>
      <c r="K11" s="259">
        <f>ROUND(E11*J11,2)</f>
        <v>0</v>
      </c>
      <c r="L11" s="259">
        <v>21</v>
      </c>
      <c r="M11" s="259">
        <f>G11*(1+L11/100)</f>
        <v>0</v>
      </c>
      <c r="N11" s="257">
        <v>0</v>
      </c>
      <c r="O11" s="257">
        <f>ROUND(E11*N11,2)</f>
        <v>0</v>
      </c>
      <c r="P11" s="257">
        <v>0</v>
      </c>
      <c r="Q11" s="257">
        <f>ROUND(E11*P11,2)</f>
        <v>0</v>
      </c>
      <c r="R11" s="259"/>
      <c r="S11" s="259" t="s">
        <v>424</v>
      </c>
      <c r="T11" s="260" t="s">
        <v>260</v>
      </c>
      <c r="U11" s="221">
        <v>0.20200000000000001</v>
      </c>
      <c r="V11" s="221">
        <f>ROUND(E11*U11,2)</f>
        <v>29.13</v>
      </c>
      <c r="W11" s="221"/>
      <c r="X11" s="221" t="s">
        <v>301</v>
      </c>
      <c r="Y11" s="221" t="s">
        <v>262</v>
      </c>
      <c r="Z11" s="210"/>
      <c r="AA11" s="210"/>
      <c r="AB11" s="210"/>
      <c r="AC11" s="210"/>
      <c r="AD11" s="210"/>
      <c r="AE11" s="210"/>
      <c r="AF11" s="210"/>
      <c r="AG11" s="210" t="s">
        <v>850</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54">
        <v>4</v>
      </c>
      <c r="B12" s="255" t="s">
        <v>855</v>
      </c>
      <c r="C12" s="262" t="s">
        <v>856</v>
      </c>
      <c r="D12" s="256" t="s">
        <v>315</v>
      </c>
      <c r="E12" s="257">
        <v>17.8</v>
      </c>
      <c r="F12" s="258"/>
      <c r="G12" s="259">
        <f>ROUND(E12*F12,2)</f>
        <v>0</v>
      </c>
      <c r="H12" s="258"/>
      <c r="I12" s="259">
        <f>ROUND(E12*H12,2)</f>
        <v>0</v>
      </c>
      <c r="J12" s="258"/>
      <c r="K12" s="259">
        <f>ROUND(E12*J12,2)</f>
        <v>0</v>
      </c>
      <c r="L12" s="259">
        <v>21</v>
      </c>
      <c r="M12" s="259">
        <f>G12*(1+L12/100)</f>
        <v>0</v>
      </c>
      <c r="N12" s="257">
        <v>1.7</v>
      </c>
      <c r="O12" s="257">
        <f>ROUND(E12*N12,2)</f>
        <v>30.26</v>
      </c>
      <c r="P12" s="257">
        <v>0</v>
      </c>
      <c r="Q12" s="257">
        <f>ROUND(E12*P12,2)</f>
        <v>0</v>
      </c>
      <c r="R12" s="259"/>
      <c r="S12" s="259" t="s">
        <v>424</v>
      </c>
      <c r="T12" s="260" t="s">
        <v>260</v>
      </c>
      <c r="U12" s="221">
        <v>1.587</v>
      </c>
      <c r="V12" s="221">
        <f>ROUND(E12*U12,2)</f>
        <v>28.25</v>
      </c>
      <c r="W12" s="221"/>
      <c r="X12" s="221" t="s">
        <v>301</v>
      </c>
      <c r="Y12" s="221" t="s">
        <v>262</v>
      </c>
      <c r="Z12" s="210"/>
      <c r="AA12" s="210"/>
      <c r="AB12" s="210"/>
      <c r="AC12" s="210"/>
      <c r="AD12" s="210"/>
      <c r="AE12" s="210"/>
      <c r="AF12" s="210"/>
      <c r="AG12" s="210" t="s">
        <v>850</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54">
        <v>5</v>
      </c>
      <c r="B13" s="255" t="s">
        <v>857</v>
      </c>
      <c r="C13" s="262" t="s">
        <v>858</v>
      </c>
      <c r="D13" s="256" t="s">
        <v>298</v>
      </c>
      <c r="E13" s="257">
        <v>155</v>
      </c>
      <c r="F13" s="258"/>
      <c r="G13" s="259">
        <f>ROUND(E13*F13,2)</f>
        <v>0</v>
      </c>
      <c r="H13" s="258"/>
      <c r="I13" s="259">
        <f>ROUND(E13*H13,2)</f>
        <v>0</v>
      </c>
      <c r="J13" s="258"/>
      <c r="K13" s="259">
        <f>ROUND(E13*J13,2)</f>
        <v>0</v>
      </c>
      <c r="L13" s="259">
        <v>21</v>
      </c>
      <c r="M13" s="259">
        <f>G13*(1+L13/100)</f>
        <v>0</v>
      </c>
      <c r="N13" s="257">
        <v>9.8999999999999999E-4</v>
      </c>
      <c r="O13" s="257">
        <f>ROUND(E13*N13,2)</f>
        <v>0.15</v>
      </c>
      <c r="P13" s="257">
        <v>0</v>
      </c>
      <c r="Q13" s="257">
        <f>ROUND(E13*P13,2)</f>
        <v>0</v>
      </c>
      <c r="R13" s="259"/>
      <c r="S13" s="259" t="s">
        <v>424</v>
      </c>
      <c r="T13" s="260" t="s">
        <v>260</v>
      </c>
      <c r="U13" s="221">
        <v>0.23599999999999999</v>
      </c>
      <c r="V13" s="221">
        <f>ROUND(E13*U13,2)</f>
        <v>36.58</v>
      </c>
      <c r="W13" s="221"/>
      <c r="X13" s="221" t="s">
        <v>301</v>
      </c>
      <c r="Y13" s="221" t="s">
        <v>262</v>
      </c>
      <c r="Z13" s="210"/>
      <c r="AA13" s="210"/>
      <c r="AB13" s="210"/>
      <c r="AC13" s="210"/>
      <c r="AD13" s="210"/>
      <c r="AE13" s="210"/>
      <c r="AF13" s="210"/>
      <c r="AG13" s="210" t="s">
        <v>850</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54">
        <v>6</v>
      </c>
      <c r="B14" s="255" t="s">
        <v>859</v>
      </c>
      <c r="C14" s="262" t="s">
        <v>860</v>
      </c>
      <c r="D14" s="256" t="s">
        <v>298</v>
      </c>
      <c r="E14" s="257">
        <v>155</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424</v>
      </c>
      <c r="T14" s="260" t="s">
        <v>260</v>
      </c>
      <c r="U14" s="221">
        <v>7.0000000000000007E-2</v>
      </c>
      <c r="V14" s="221">
        <f>ROUND(E14*U14,2)</f>
        <v>10.85</v>
      </c>
      <c r="W14" s="221"/>
      <c r="X14" s="221" t="s">
        <v>301</v>
      </c>
      <c r="Y14" s="221" t="s">
        <v>262</v>
      </c>
      <c r="Z14" s="210"/>
      <c r="AA14" s="210"/>
      <c r="AB14" s="210"/>
      <c r="AC14" s="210"/>
      <c r="AD14" s="210"/>
      <c r="AE14" s="210"/>
      <c r="AF14" s="210"/>
      <c r="AG14" s="210" t="s">
        <v>850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54">
        <v>7</v>
      </c>
      <c r="B15" s="255" t="s">
        <v>329</v>
      </c>
      <c r="C15" s="262" t="s">
        <v>861</v>
      </c>
      <c r="D15" s="256" t="s">
        <v>315</v>
      </c>
      <c r="E15" s="257">
        <v>40.799999999999997</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424</v>
      </c>
      <c r="T15" s="260" t="s">
        <v>260</v>
      </c>
      <c r="U15" s="221">
        <v>1.0999999999999999E-2</v>
      </c>
      <c r="V15" s="221">
        <f>ROUND(E15*U15,2)</f>
        <v>0.45</v>
      </c>
      <c r="W15" s="221"/>
      <c r="X15" s="221" t="s">
        <v>301</v>
      </c>
      <c r="Y15" s="221" t="s">
        <v>262</v>
      </c>
      <c r="Z15" s="210"/>
      <c r="AA15" s="210"/>
      <c r="AB15" s="210"/>
      <c r="AC15" s="210"/>
      <c r="AD15" s="210"/>
      <c r="AE15" s="210"/>
      <c r="AF15" s="210"/>
      <c r="AG15" s="210" t="s">
        <v>850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4">
        <v>8</v>
      </c>
      <c r="B16" s="255" t="s">
        <v>338</v>
      </c>
      <c r="C16" s="262" t="s">
        <v>862</v>
      </c>
      <c r="D16" s="256" t="s">
        <v>315</v>
      </c>
      <c r="E16" s="257">
        <v>40.799999999999997</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424</v>
      </c>
      <c r="T16" s="260" t="s">
        <v>260</v>
      </c>
      <c r="U16" s="221">
        <v>0</v>
      </c>
      <c r="V16" s="221">
        <f>ROUND(E16*U16,2)</f>
        <v>0</v>
      </c>
      <c r="W16" s="221"/>
      <c r="X16" s="221" t="s">
        <v>301</v>
      </c>
      <c r="Y16" s="221" t="s">
        <v>262</v>
      </c>
      <c r="Z16" s="210"/>
      <c r="AA16" s="210"/>
      <c r="AB16" s="210"/>
      <c r="AC16" s="210"/>
      <c r="AD16" s="210"/>
      <c r="AE16" s="210"/>
      <c r="AF16" s="210"/>
      <c r="AG16" s="210" t="s">
        <v>850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4">
        <v>9</v>
      </c>
      <c r="B17" s="255" t="s">
        <v>863</v>
      </c>
      <c r="C17" s="262" t="s">
        <v>864</v>
      </c>
      <c r="D17" s="256" t="s">
        <v>315</v>
      </c>
      <c r="E17" s="257">
        <v>10</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424</v>
      </c>
      <c r="T17" s="260" t="s">
        <v>260</v>
      </c>
      <c r="U17" s="221">
        <v>1.548</v>
      </c>
      <c r="V17" s="221">
        <f>ROUND(E17*U17,2)</f>
        <v>15.48</v>
      </c>
      <c r="W17" s="221"/>
      <c r="X17" s="221" t="s">
        <v>301</v>
      </c>
      <c r="Y17" s="221" t="s">
        <v>262</v>
      </c>
      <c r="Z17" s="210"/>
      <c r="AA17" s="210"/>
      <c r="AB17" s="210"/>
      <c r="AC17" s="210"/>
      <c r="AD17" s="210"/>
      <c r="AE17" s="210"/>
      <c r="AF17" s="210"/>
      <c r="AG17" s="210" t="s">
        <v>850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54">
        <v>10</v>
      </c>
      <c r="B18" s="255" t="s">
        <v>865</v>
      </c>
      <c r="C18" s="262" t="s">
        <v>866</v>
      </c>
      <c r="D18" s="256" t="s">
        <v>309</v>
      </c>
      <c r="E18" s="257">
        <v>1</v>
      </c>
      <c r="F18" s="258"/>
      <c r="G18" s="259">
        <f>ROUND(E18*F18,2)</f>
        <v>0</v>
      </c>
      <c r="H18" s="258"/>
      <c r="I18" s="259">
        <f>ROUND(E18*H18,2)</f>
        <v>0</v>
      </c>
      <c r="J18" s="258"/>
      <c r="K18" s="259">
        <f>ROUND(E18*J18,2)</f>
        <v>0</v>
      </c>
      <c r="L18" s="259">
        <v>21</v>
      </c>
      <c r="M18" s="259">
        <f>G18*(1+L18/100)</f>
        <v>0</v>
      </c>
      <c r="N18" s="257">
        <v>3.9739999999999998E-2</v>
      </c>
      <c r="O18" s="257">
        <f>ROUND(E18*N18,2)</f>
        <v>0.04</v>
      </c>
      <c r="P18" s="257">
        <v>0</v>
      </c>
      <c r="Q18" s="257">
        <f>ROUND(E18*P18,2)</f>
        <v>0</v>
      </c>
      <c r="R18" s="259"/>
      <c r="S18" s="259" t="s">
        <v>424</v>
      </c>
      <c r="T18" s="260" t="s">
        <v>260</v>
      </c>
      <c r="U18" s="221">
        <v>0.753</v>
      </c>
      <c r="V18" s="221">
        <f>ROUND(E18*U18,2)</f>
        <v>0.75</v>
      </c>
      <c r="W18" s="221"/>
      <c r="X18" s="221" t="s">
        <v>301</v>
      </c>
      <c r="Y18" s="221" t="s">
        <v>262</v>
      </c>
      <c r="Z18" s="210"/>
      <c r="AA18" s="210"/>
      <c r="AB18" s="210"/>
      <c r="AC18" s="210"/>
      <c r="AD18" s="210"/>
      <c r="AE18" s="210"/>
      <c r="AF18" s="210"/>
      <c r="AG18" s="210" t="s">
        <v>850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24" t="s">
        <v>254</v>
      </c>
      <c r="B19" s="225" t="s">
        <v>115</v>
      </c>
      <c r="C19" s="244" t="s">
        <v>116</v>
      </c>
      <c r="D19" s="226"/>
      <c r="E19" s="227"/>
      <c r="F19" s="228"/>
      <c r="G19" s="228">
        <f>SUMIF(AG20:AG20,"&lt;&gt;NOR",G20:G20)</f>
        <v>0</v>
      </c>
      <c r="H19" s="228"/>
      <c r="I19" s="228">
        <f>SUM(I20:I20)</f>
        <v>0</v>
      </c>
      <c r="J19" s="228"/>
      <c r="K19" s="228">
        <f>SUM(K20:K20)</f>
        <v>0</v>
      </c>
      <c r="L19" s="228"/>
      <c r="M19" s="228">
        <f>SUM(M20:M20)</f>
        <v>0</v>
      </c>
      <c r="N19" s="227"/>
      <c r="O19" s="227">
        <f>SUM(O20:O20)</f>
        <v>10.210000000000001</v>
      </c>
      <c r="P19" s="227"/>
      <c r="Q19" s="227">
        <f>SUM(Q20:Q20)</f>
        <v>0</v>
      </c>
      <c r="R19" s="228"/>
      <c r="S19" s="228"/>
      <c r="T19" s="229"/>
      <c r="U19" s="223"/>
      <c r="V19" s="223">
        <f>SUM(V20:V20)</f>
        <v>9.15</v>
      </c>
      <c r="W19" s="223"/>
      <c r="X19" s="223"/>
      <c r="Y19" s="223"/>
      <c r="AG19" t="s">
        <v>255</v>
      </c>
    </row>
    <row r="20" spans="1:60" outlineLevel="1" x14ac:dyDescent="0.2">
      <c r="A20" s="254">
        <v>11</v>
      </c>
      <c r="B20" s="255" t="s">
        <v>867</v>
      </c>
      <c r="C20" s="262" t="s">
        <v>868</v>
      </c>
      <c r="D20" s="256" t="s">
        <v>315</v>
      </c>
      <c r="E20" s="257">
        <v>5.4</v>
      </c>
      <c r="F20" s="258"/>
      <c r="G20" s="259">
        <f>ROUND(E20*F20,2)</f>
        <v>0</v>
      </c>
      <c r="H20" s="258"/>
      <c r="I20" s="259">
        <f>ROUND(E20*H20,2)</f>
        <v>0</v>
      </c>
      <c r="J20" s="258"/>
      <c r="K20" s="259">
        <f>ROUND(E20*J20,2)</f>
        <v>0</v>
      </c>
      <c r="L20" s="259">
        <v>21</v>
      </c>
      <c r="M20" s="259">
        <f>G20*(1+L20/100)</f>
        <v>0</v>
      </c>
      <c r="N20" s="257">
        <v>1.8907700000000001</v>
      </c>
      <c r="O20" s="257">
        <f>ROUND(E20*N20,2)</f>
        <v>10.210000000000001</v>
      </c>
      <c r="P20" s="257">
        <v>0</v>
      </c>
      <c r="Q20" s="257">
        <f>ROUND(E20*P20,2)</f>
        <v>0</v>
      </c>
      <c r="R20" s="259"/>
      <c r="S20" s="259" t="s">
        <v>424</v>
      </c>
      <c r="T20" s="260" t="s">
        <v>260</v>
      </c>
      <c r="U20" s="221">
        <v>1.6950000000000001</v>
      </c>
      <c r="V20" s="221">
        <f>ROUND(E20*U20,2)</f>
        <v>9.15</v>
      </c>
      <c r="W20" s="221"/>
      <c r="X20" s="221" t="s">
        <v>301</v>
      </c>
      <c r="Y20" s="221" t="s">
        <v>262</v>
      </c>
      <c r="Z20" s="210"/>
      <c r="AA20" s="210"/>
      <c r="AB20" s="210"/>
      <c r="AC20" s="210"/>
      <c r="AD20" s="210"/>
      <c r="AE20" s="210"/>
      <c r="AF20" s="210"/>
      <c r="AG20" s="210" t="s">
        <v>850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24" t="s">
        <v>254</v>
      </c>
      <c r="B21" s="225" t="s">
        <v>154</v>
      </c>
      <c r="C21" s="244" t="s">
        <v>155</v>
      </c>
      <c r="D21" s="226"/>
      <c r="E21" s="227"/>
      <c r="F21" s="228"/>
      <c r="G21" s="228">
        <f>SUMIF(AG22:AG84,"&lt;&gt;NOR",G22:G84)</f>
        <v>0</v>
      </c>
      <c r="H21" s="228"/>
      <c r="I21" s="228">
        <f>SUM(I22:I84)</f>
        <v>0</v>
      </c>
      <c r="J21" s="228"/>
      <c r="K21" s="228">
        <f>SUM(K22:K84)</f>
        <v>0</v>
      </c>
      <c r="L21" s="228"/>
      <c r="M21" s="228">
        <f>SUM(M22:M84)</f>
        <v>0</v>
      </c>
      <c r="N21" s="227"/>
      <c r="O21" s="227">
        <f>SUM(O22:O84)</f>
        <v>0.22000000000000006</v>
      </c>
      <c r="P21" s="227"/>
      <c r="Q21" s="227">
        <f>SUM(Q22:Q84)</f>
        <v>0</v>
      </c>
      <c r="R21" s="228"/>
      <c r="S21" s="228"/>
      <c r="T21" s="229"/>
      <c r="U21" s="223"/>
      <c r="V21" s="223">
        <f>SUM(V22:V84)</f>
        <v>95.279999999999987</v>
      </c>
      <c r="W21" s="223"/>
      <c r="X21" s="223"/>
      <c r="Y21" s="223"/>
      <c r="AG21" t="s">
        <v>255</v>
      </c>
    </row>
    <row r="22" spans="1:60" outlineLevel="1" x14ac:dyDescent="0.2">
      <c r="A22" s="254">
        <v>12</v>
      </c>
      <c r="B22" s="255" t="s">
        <v>869</v>
      </c>
      <c r="C22" s="262" t="s">
        <v>870</v>
      </c>
      <c r="D22" s="256" t="s">
        <v>309</v>
      </c>
      <c r="E22" s="257">
        <v>11</v>
      </c>
      <c r="F22" s="258"/>
      <c r="G22" s="259">
        <f>ROUND(E22*F22,2)</f>
        <v>0</v>
      </c>
      <c r="H22" s="258"/>
      <c r="I22" s="259">
        <f>ROUND(E22*H22,2)</f>
        <v>0</v>
      </c>
      <c r="J22" s="258"/>
      <c r="K22" s="259">
        <f>ROUND(E22*J22,2)</f>
        <v>0</v>
      </c>
      <c r="L22" s="259">
        <v>21</v>
      </c>
      <c r="M22" s="259">
        <f>G22*(1+L22/100)</f>
        <v>0</v>
      </c>
      <c r="N22" s="257">
        <v>2.0999999999999999E-3</v>
      </c>
      <c r="O22" s="257">
        <f>ROUND(E22*N22,2)</f>
        <v>0.02</v>
      </c>
      <c r="P22" s="257">
        <v>0</v>
      </c>
      <c r="Q22" s="257">
        <f>ROUND(E22*P22,2)</f>
        <v>0</v>
      </c>
      <c r="R22" s="259"/>
      <c r="S22" s="259" t="s">
        <v>424</v>
      </c>
      <c r="T22" s="260" t="s">
        <v>260</v>
      </c>
      <c r="U22" s="221">
        <v>0.8</v>
      </c>
      <c r="V22" s="221">
        <f>ROUND(E22*U22,2)</f>
        <v>8.8000000000000007</v>
      </c>
      <c r="W22" s="221"/>
      <c r="X22" s="221" t="s">
        <v>301</v>
      </c>
      <c r="Y22" s="221" t="s">
        <v>262</v>
      </c>
      <c r="Z22" s="210"/>
      <c r="AA22" s="210"/>
      <c r="AB22" s="210"/>
      <c r="AC22" s="210"/>
      <c r="AD22" s="210"/>
      <c r="AE22" s="210"/>
      <c r="AF22" s="210"/>
      <c r="AG22" s="210" t="s">
        <v>850</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4">
        <v>13</v>
      </c>
      <c r="B23" s="255" t="s">
        <v>871</v>
      </c>
      <c r="C23" s="262" t="s">
        <v>872</v>
      </c>
      <c r="D23" s="256" t="s">
        <v>309</v>
      </c>
      <c r="E23" s="257">
        <v>32</v>
      </c>
      <c r="F23" s="258"/>
      <c r="G23" s="259">
        <f>ROUND(E23*F23,2)</f>
        <v>0</v>
      </c>
      <c r="H23" s="258"/>
      <c r="I23" s="259">
        <f>ROUND(E23*H23,2)</f>
        <v>0</v>
      </c>
      <c r="J23" s="258"/>
      <c r="K23" s="259">
        <f>ROUND(E23*J23,2)</f>
        <v>0</v>
      </c>
      <c r="L23" s="259">
        <v>21</v>
      </c>
      <c r="M23" s="259">
        <f>G23*(1+L23/100)</f>
        <v>0</v>
      </c>
      <c r="N23" s="257">
        <v>2.5200000000000001E-3</v>
      </c>
      <c r="O23" s="257">
        <f>ROUND(E23*N23,2)</f>
        <v>0.08</v>
      </c>
      <c r="P23" s="257">
        <v>0</v>
      </c>
      <c r="Q23" s="257">
        <f>ROUND(E23*P23,2)</f>
        <v>0</v>
      </c>
      <c r="R23" s="259"/>
      <c r="S23" s="259" t="s">
        <v>424</v>
      </c>
      <c r="T23" s="260" t="s">
        <v>260</v>
      </c>
      <c r="U23" s="221">
        <v>0.8</v>
      </c>
      <c r="V23" s="221">
        <f>ROUND(E23*U23,2)</f>
        <v>25.6</v>
      </c>
      <c r="W23" s="221"/>
      <c r="X23" s="221" t="s">
        <v>301</v>
      </c>
      <c r="Y23" s="221" t="s">
        <v>262</v>
      </c>
      <c r="Z23" s="210"/>
      <c r="AA23" s="210"/>
      <c r="AB23" s="210"/>
      <c r="AC23" s="210"/>
      <c r="AD23" s="210"/>
      <c r="AE23" s="210"/>
      <c r="AF23" s="210"/>
      <c r="AG23" s="210" t="s">
        <v>850</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4">
        <v>14</v>
      </c>
      <c r="B24" s="255" t="s">
        <v>873</v>
      </c>
      <c r="C24" s="262" t="s">
        <v>874</v>
      </c>
      <c r="D24" s="256" t="s">
        <v>309</v>
      </c>
      <c r="E24" s="257">
        <v>16</v>
      </c>
      <c r="F24" s="258"/>
      <c r="G24" s="259">
        <f>ROUND(E24*F24,2)</f>
        <v>0</v>
      </c>
      <c r="H24" s="258"/>
      <c r="I24" s="259">
        <f>ROUND(E24*H24,2)</f>
        <v>0</v>
      </c>
      <c r="J24" s="258"/>
      <c r="K24" s="259">
        <f>ROUND(E24*J24,2)</f>
        <v>0</v>
      </c>
      <c r="L24" s="259">
        <v>21</v>
      </c>
      <c r="M24" s="259">
        <f>G24*(1+L24/100)</f>
        <v>0</v>
      </c>
      <c r="N24" s="257">
        <v>3.5699999999999998E-3</v>
      </c>
      <c r="O24" s="257">
        <f>ROUND(E24*N24,2)</f>
        <v>0.06</v>
      </c>
      <c r="P24" s="257">
        <v>0</v>
      </c>
      <c r="Q24" s="257">
        <f>ROUND(E24*P24,2)</f>
        <v>0</v>
      </c>
      <c r="R24" s="259"/>
      <c r="S24" s="259" t="s">
        <v>424</v>
      </c>
      <c r="T24" s="260" t="s">
        <v>260</v>
      </c>
      <c r="U24" s="221">
        <v>0.55000000000000004</v>
      </c>
      <c r="V24" s="221">
        <f>ROUND(E24*U24,2)</f>
        <v>8.8000000000000007</v>
      </c>
      <c r="W24" s="221"/>
      <c r="X24" s="221" t="s">
        <v>301</v>
      </c>
      <c r="Y24" s="221" t="s">
        <v>262</v>
      </c>
      <c r="Z24" s="210"/>
      <c r="AA24" s="210"/>
      <c r="AB24" s="210"/>
      <c r="AC24" s="210"/>
      <c r="AD24" s="210"/>
      <c r="AE24" s="210"/>
      <c r="AF24" s="210"/>
      <c r="AG24" s="210" t="s">
        <v>850</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4">
        <v>15</v>
      </c>
      <c r="B25" s="255" t="s">
        <v>875</v>
      </c>
      <c r="C25" s="262" t="s">
        <v>876</v>
      </c>
      <c r="D25" s="256" t="s">
        <v>309</v>
      </c>
      <c r="E25" s="257">
        <v>26</v>
      </c>
      <c r="F25" s="258"/>
      <c r="G25" s="259">
        <f>ROUND(E25*F25,2)</f>
        <v>0</v>
      </c>
      <c r="H25" s="258"/>
      <c r="I25" s="259">
        <f>ROUND(E25*H25,2)</f>
        <v>0</v>
      </c>
      <c r="J25" s="258"/>
      <c r="K25" s="259">
        <f>ROUND(E25*J25,2)</f>
        <v>0</v>
      </c>
      <c r="L25" s="259">
        <v>21</v>
      </c>
      <c r="M25" s="259">
        <f>G25*(1+L25/100)</f>
        <v>0</v>
      </c>
      <c r="N25" s="257">
        <v>3.8000000000000002E-4</v>
      </c>
      <c r="O25" s="257">
        <f>ROUND(E25*N25,2)</f>
        <v>0.01</v>
      </c>
      <c r="P25" s="257">
        <v>0</v>
      </c>
      <c r="Q25" s="257">
        <f>ROUND(E25*P25,2)</f>
        <v>0</v>
      </c>
      <c r="R25" s="259"/>
      <c r="S25" s="259" t="s">
        <v>424</v>
      </c>
      <c r="T25" s="260" t="s">
        <v>260</v>
      </c>
      <c r="U25" s="221">
        <v>0.32</v>
      </c>
      <c r="V25" s="221">
        <f>ROUND(E25*U25,2)</f>
        <v>8.32</v>
      </c>
      <c r="W25" s="221"/>
      <c r="X25" s="221" t="s">
        <v>301</v>
      </c>
      <c r="Y25" s="221" t="s">
        <v>262</v>
      </c>
      <c r="Z25" s="210"/>
      <c r="AA25" s="210"/>
      <c r="AB25" s="210"/>
      <c r="AC25" s="210"/>
      <c r="AD25" s="210"/>
      <c r="AE25" s="210"/>
      <c r="AF25" s="210"/>
      <c r="AG25" s="210" t="s">
        <v>850</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4">
        <v>16</v>
      </c>
      <c r="B26" s="255" t="s">
        <v>877</v>
      </c>
      <c r="C26" s="262" t="s">
        <v>878</v>
      </c>
      <c r="D26" s="256" t="s">
        <v>309</v>
      </c>
      <c r="E26" s="257">
        <v>8</v>
      </c>
      <c r="F26" s="258"/>
      <c r="G26" s="259">
        <f>ROUND(E26*F26,2)</f>
        <v>0</v>
      </c>
      <c r="H26" s="258"/>
      <c r="I26" s="259">
        <f>ROUND(E26*H26,2)</f>
        <v>0</v>
      </c>
      <c r="J26" s="258"/>
      <c r="K26" s="259">
        <f>ROUND(E26*J26,2)</f>
        <v>0</v>
      </c>
      <c r="L26" s="259">
        <v>21</v>
      </c>
      <c r="M26" s="259">
        <f>G26*(1+L26/100)</f>
        <v>0</v>
      </c>
      <c r="N26" s="257">
        <v>4.6999999999999999E-4</v>
      </c>
      <c r="O26" s="257">
        <f>ROUND(E26*N26,2)</f>
        <v>0</v>
      </c>
      <c r="P26" s="257">
        <v>0</v>
      </c>
      <c r="Q26" s="257">
        <f>ROUND(E26*P26,2)</f>
        <v>0</v>
      </c>
      <c r="R26" s="259"/>
      <c r="S26" s="259" t="s">
        <v>424</v>
      </c>
      <c r="T26" s="260" t="s">
        <v>260</v>
      </c>
      <c r="U26" s="221">
        <v>0.35899999999999999</v>
      </c>
      <c r="V26" s="221">
        <f>ROUND(E26*U26,2)</f>
        <v>2.87</v>
      </c>
      <c r="W26" s="221"/>
      <c r="X26" s="221" t="s">
        <v>301</v>
      </c>
      <c r="Y26" s="221" t="s">
        <v>262</v>
      </c>
      <c r="Z26" s="210"/>
      <c r="AA26" s="210"/>
      <c r="AB26" s="210"/>
      <c r="AC26" s="210"/>
      <c r="AD26" s="210"/>
      <c r="AE26" s="210"/>
      <c r="AF26" s="210"/>
      <c r="AG26" s="210" t="s">
        <v>850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4">
        <v>17</v>
      </c>
      <c r="B27" s="255" t="s">
        <v>879</v>
      </c>
      <c r="C27" s="262" t="s">
        <v>880</v>
      </c>
      <c r="D27" s="256" t="s">
        <v>309</v>
      </c>
      <c r="E27" s="257">
        <v>1</v>
      </c>
      <c r="F27" s="258"/>
      <c r="G27" s="259">
        <f>ROUND(E27*F27,2)</f>
        <v>0</v>
      </c>
      <c r="H27" s="258"/>
      <c r="I27" s="259">
        <f>ROUND(E27*H27,2)</f>
        <v>0</v>
      </c>
      <c r="J27" s="258"/>
      <c r="K27" s="259">
        <f>ROUND(E27*J27,2)</f>
        <v>0</v>
      </c>
      <c r="L27" s="259">
        <v>21</v>
      </c>
      <c r="M27" s="259">
        <f>G27*(1+L27/100)</f>
        <v>0</v>
      </c>
      <c r="N27" s="257">
        <v>6.9999999999999999E-4</v>
      </c>
      <c r="O27" s="257">
        <f>ROUND(E27*N27,2)</f>
        <v>0</v>
      </c>
      <c r="P27" s="257">
        <v>0</v>
      </c>
      <c r="Q27" s="257">
        <f>ROUND(E27*P27,2)</f>
        <v>0</v>
      </c>
      <c r="R27" s="259"/>
      <c r="S27" s="259" t="s">
        <v>424</v>
      </c>
      <c r="T27" s="260" t="s">
        <v>260</v>
      </c>
      <c r="U27" s="221">
        <v>0.45200000000000001</v>
      </c>
      <c r="V27" s="221">
        <f>ROUND(E27*U27,2)</f>
        <v>0.45</v>
      </c>
      <c r="W27" s="221"/>
      <c r="X27" s="221" t="s">
        <v>301</v>
      </c>
      <c r="Y27" s="221" t="s">
        <v>262</v>
      </c>
      <c r="Z27" s="210"/>
      <c r="AA27" s="210"/>
      <c r="AB27" s="210"/>
      <c r="AC27" s="210"/>
      <c r="AD27" s="210"/>
      <c r="AE27" s="210"/>
      <c r="AF27" s="210"/>
      <c r="AG27" s="210" t="s">
        <v>850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4">
        <v>18</v>
      </c>
      <c r="B28" s="255" t="s">
        <v>881</v>
      </c>
      <c r="C28" s="262" t="s">
        <v>882</v>
      </c>
      <c r="D28" s="256" t="s">
        <v>309</v>
      </c>
      <c r="E28" s="257">
        <v>9</v>
      </c>
      <c r="F28" s="258"/>
      <c r="G28" s="259">
        <f>ROUND(E28*F28,2)</f>
        <v>0</v>
      </c>
      <c r="H28" s="258"/>
      <c r="I28" s="259">
        <f>ROUND(E28*H28,2)</f>
        <v>0</v>
      </c>
      <c r="J28" s="258"/>
      <c r="K28" s="259">
        <f>ROUND(E28*J28,2)</f>
        <v>0</v>
      </c>
      <c r="L28" s="259">
        <v>21</v>
      </c>
      <c r="M28" s="259">
        <f>G28*(1+L28/100)</f>
        <v>0</v>
      </c>
      <c r="N28" s="257">
        <v>1.5200000000000001E-3</v>
      </c>
      <c r="O28" s="257">
        <f>ROUND(E28*N28,2)</f>
        <v>0.01</v>
      </c>
      <c r="P28" s="257">
        <v>0</v>
      </c>
      <c r="Q28" s="257">
        <f>ROUND(E28*P28,2)</f>
        <v>0</v>
      </c>
      <c r="R28" s="259"/>
      <c r="S28" s="259" t="s">
        <v>424</v>
      </c>
      <c r="T28" s="260" t="s">
        <v>260</v>
      </c>
      <c r="U28" s="221">
        <v>1.173</v>
      </c>
      <c r="V28" s="221">
        <f>ROUND(E28*U28,2)</f>
        <v>10.56</v>
      </c>
      <c r="W28" s="221"/>
      <c r="X28" s="221" t="s">
        <v>301</v>
      </c>
      <c r="Y28" s="221" t="s">
        <v>262</v>
      </c>
      <c r="Z28" s="210"/>
      <c r="AA28" s="210"/>
      <c r="AB28" s="210"/>
      <c r="AC28" s="210"/>
      <c r="AD28" s="210"/>
      <c r="AE28" s="210"/>
      <c r="AF28" s="210"/>
      <c r="AG28" s="210" t="s">
        <v>850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4">
        <v>19</v>
      </c>
      <c r="B29" s="255" t="s">
        <v>883</v>
      </c>
      <c r="C29" s="262" t="s">
        <v>884</v>
      </c>
      <c r="D29" s="256" t="s">
        <v>309</v>
      </c>
      <c r="E29" s="257">
        <v>8</v>
      </c>
      <c r="F29" s="258"/>
      <c r="G29" s="259">
        <f>ROUND(E29*F29,2)</f>
        <v>0</v>
      </c>
      <c r="H29" s="258"/>
      <c r="I29" s="259">
        <f>ROUND(E29*H29,2)</f>
        <v>0</v>
      </c>
      <c r="J29" s="258"/>
      <c r="K29" s="259">
        <f>ROUND(E29*J29,2)</f>
        <v>0</v>
      </c>
      <c r="L29" s="259">
        <v>21</v>
      </c>
      <c r="M29" s="259">
        <f>G29*(1+L29/100)</f>
        <v>0</v>
      </c>
      <c r="N29" s="257">
        <v>7.7999999999999999E-4</v>
      </c>
      <c r="O29" s="257">
        <f>ROUND(E29*N29,2)</f>
        <v>0.01</v>
      </c>
      <c r="P29" s="257">
        <v>0</v>
      </c>
      <c r="Q29" s="257">
        <f>ROUND(E29*P29,2)</f>
        <v>0</v>
      </c>
      <c r="R29" s="259"/>
      <c r="S29" s="259" t="s">
        <v>424</v>
      </c>
      <c r="T29" s="260" t="s">
        <v>260</v>
      </c>
      <c r="U29" s="221">
        <v>0.81899999999999995</v>
      </c>
      <c r="V29" s="221">
        <f>ROUND(E29*U29,2)</f>
        <v>6.55</v>
      </c>
      <c r="W29" s="221"/>
      <c r="X29" s="221" t="s">
        <v>301</v>
      </c>
      <c r="Y29" s="221" t="s">
        <v>262</v>
      </c>
      <c r="Z29" s="210"/>
      <c r="AA29" s="210"/>
      <c r="AB29" s="210"/>
      <c r="AC29" s="210"/>
      <c r="AD29" s="210"/>
      <c r="AE29" s="210"/>
      <c r="AF29" s="210"/>
      <c r="AG29" s="210" t="s">
        <v>850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4">
        <v>20</v>
      </c>
      <c r="B30" s="255" t="s">
        <v>885</v>
      </c>
      <c r="C30" s="262" t="s">
        <v>886</v>
      </c>
      <c r="D30" s="256" t="s">
        <v>309</v>
      </c>
      <c r="E30" s="257">
        <v>8</v>
      </c>
      <c r="F30" s="258"/>
      <c r="G30" s="259">
        <f>ROUND(E30*F30,2)</f>
        <v>0</v>
      </c>
      <c r="H30" s="258"/>
      <c r="I30" s="259">
        <f>ROUND(E30*H30,2)</f>
        <v>0</v>
      </c>
      <c r="J30" s="258"/>
      <c r="K30" s="259">
        <f>ROUND(E30*J30,2)</f>
        <v>0</v>
      </c>
      <c r="L30" s="259">
        <v>21</v>
      </c>
      <c r="M30" s="259">
        <f>G30*(1+L30/100)</f>
        <v>0</v>
      </c>
      <c r="N30" s="257">
        <v>1.31E-3</v>
      </c>
      <c r="O30" s="257">
        <f>ROUND(E30*N30,2)</f>
        <v>0.01</v>
      </c>
      <c r="P30" s="257">
        <v>0</v>
      </c>
      <c r="Q30" s="257">
        <f>ROUND(E30*P30,2)</f>
        <v>0</v>
      </c>
      <c r="R30" s="259"/>
      <c r="S30" s="259" t="s">
        <v>424</v>
      </c>
      <c r="T30" s="260" t="s">
        <v>260</v>
      </c>
      <c r="U30" s="221">
        <v>0.79700000000000004</v>
      </c>
      <c r="V30" s="221">
        <f>ROUND(E30*U30,2)</f>
        <v>6.38</v>
      </c>
      <c r="W30" s="221"/>
      <c r="X30" s="221" t="s">
        <v>301</v>
      </c>
      <c r="Y30" s="221" t="s">
        <v>262</v>
      </c>
      <c r="Z30" s="210"/>
      <c r="AA30" s="210"/>
      <c r="AB30" s="210"/>
      <c r="AC30" s="210"/>
      <c r="AD30" s="210"/>
      <c r="AE30" s="210"/>
      <c r="AF30" s="210"/>
      <c r="AG30" s="210" t="s">
        <v>850</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4">
        <v>21</v>
      </c>
      <c r="B31" s="255" t="s">
        <v>887</v>
      </c>
      <c r="C31" s="262" t="s">
        <v>888</v>
      </c>
      <c r="D31" s="256" t="s">
        <v>309</v>
      </c>
      <c r="E31" s="257">
        <v>8</v>
      </c>
      <c r="F31" s="258"/>
      <c r="G31" s="259">
        <f>ROUND(E31*F31,2)</f>
        <v>0</v>
      </c>
      <c r="H31" s="258"/>
      <c r="I31" s="259">
        <f>ROUND(E31*H31,2)</f>
        <v>0</v>
      </c>
      <c r="J31" s="258"/>
      <c r="K31" s="259">
        <f>ROUND(E31*J31,2)</f>
        <v>0</v>
      </c>
      <c r="L31" s="259">
        <v>21</v>
      </c>
      <c r="M31" s="259">
        <f>G31*(1+L31/100)</f>
        <v>0</v>
      </c>
      <c r="N31" s="257">
        <v>1.3600000000000001E-3</v>
      </c>
      <c r="O31" s="257">
        <f>ROUND(E31*N31,2)</f>
        <v>0.01</v>
      </c>
      <c r="P31" s="257">
        <v>0</v>
      </c>
      <c r="Q31" s="257">
        <f>ROUND(E31*P31,2)</f>
        <v>0</v>
      </c>
      <c r="R31" s="259"/>
      <c r="S31" s="259" t="s">
        <v>424</v>
      </c>
      <c r="T31" s="260" t="s">
        <v>260</v>
      </c>
      <c r="U31" s="221">
        <v>0.43930000000000002</v>
      </c>
      <c r="V31" s="221">
        <f>ROUND(E31*U31,2)</f>
        <v>3.51</v>
      </c>
      <c r="W31" s="221"/>
      <c r="X31" s="221" t="s">
        <v>301</v>
      </c>
      <c r="Y31" s="221" t="s">
        <v>262</v>
      </c>
      <c r="Z31" s="210"/>
      <c r="AA31" s="210"/>
      <c r="AB31" s="210"/>
      <c r="AC31" s="210"/>
      <c r="AD31" s="210"/>
      <c r="AE31" s="210"/>
      <c r="AF31" s="210"/>
      <c r="AG31" s="210" t="s">
        <v>850</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4">
        <v>22</v>
      </c>
      <c r="B32" s="255" t="s">
        <v>889</v>
      </c>
      <c r="C32" s="262" t="s">
        <v>890</v>
      </c>
      <c r="D32" s="256" t="s">
        <v>423</v>
      </c>
      <c r="E32" s="257">
        <v>3</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424</v>
      </c>
      <c r="T32" s="260" t="s">
        <v>260</v>
      </c>
      <c r="U32" s="221">
        <v>0</v>
      </c>
      <c r="V32" s="221">
        <f>ROUND(E32*U32,2)</f>
        <v>0</v>
      </c>
      <c r="W32" s="221"/>
      <c r="X32" s="221" t="s">
        <v>301</v>
      </c>
      <c r="Y32" s="221" t="s">
        <v>262</v>
      </c>
      <c r="Z32" s="210"/>
      <c r="AA32" s="210"/>
      <c r="AB32" s="210"/>
      <c r="AC32" s="210"/>
      <c r="AD32" s="210"/>
      <c r="AE32" s="210"/>
      <c r="AF32" s="210"/>
      <c r="AG32" s="210" t="s">
        <v>850</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54">
        <v>23</v>
      </c>
      <c r="B33" s="255" t="s">
        <v>889</v>
      </c>
      <c r="C33" s="262" t="s">
        <v>891</v>
      </c>
      <c r="D33" s="256" t="s">
        <v>423</v>
      </c>
      <c r="E33" s="257">
        <v>6</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424</v>
      </c>
      <c r="T33" s="260" t="s">
        <v>260</v>
      </c>
      <c r="U33" s="221">
        <v>0</v>
      </c>
      <c r="V33" s="221">
        <f>ROUND(E33*U33,2)</f>
        <v>0</v>
      </c>
      <c r="W33" s="221"/>
      <c r="X33" s="221" t="s">
        <v>665</v>
      </c>
      <c r="Y33" s="221" t="s">
        <v>262</v>
      </c>
      <c r="Z33" s="210"/>
      <c r="AA33" s="210"/>
      <c r="AB33" s="210"/>
      <c r="AC33" s="210"/>
      <c r="AD33" s="210"/>
      <c r="AE33" s="210"/>
      <c r="AF33" s="210"/>
      <c r="AG33" s="210" t="s">
        <v>836</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54">
        <v>24</v>
      </c>
      <c r="B34" s="255" t="s">
        <v>889</v>
      </c>
      <c r="C34" s="262" t="s">
        <v>892</v>
      </c>
      <c r="D34" s="256" t="s">
        <v>309</v>
      </c>
      <c r="E34" s="257">
        <v>2</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424</v>
      </c>
      <c r="T34" s="260" t="s">
        <v>260</v>
      </c>
      <c r="U34" s="221">
        <v>0</v>
      </c>
      <c r="V34" s="221">
        <f>ROUND(E34*U34,2)</f>
        <v>0</v>
      </c>
      <c r="W34" s="221"/>
      <c r="X34" s="221" t="s">
        <v>665</v>
      </c>
      <c r="Y34" s="221" t="s">
        <v>262</v>
      </c>
      <c r="Z34" s="210"/>
      <c r="AA34" s="210"/>
      <c r="AB34" s="210"/>
      <c r="AC34" s="210"/>
      <c r="AD34" s="210"/>
      <c r="AE34" s="210"/>
      <c r="AF34" s="210"/>
      <c r="AG34" s="210" t="s">
        <v>836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54">
        <v>25</v>
      </c>
      <c r="B35" s="255" t="s">
        <v>889</v>
      </c>
      <c r="C35" s="262" t="s">
        <v>893</v>
      </c>
      <c r="D35" s="256" t="s">
        <v>423</v>
      </c>
      <c r="E35" s="257">
        <v>2</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424</v>
      </c>
      <c r="T35" s="260" t="s">
        <v>260</v>
      </c>
      <c r="U35" s="221">
        <v>0</v>
      </c>
      <c r="V35" s="221">
        <f>ROUND(E35*U35,2)</f>
        <v>0</v>
      </c>
      <c r="W35" s="221"/>
      <c r="X35" s="221" t="s">
        <v>665</v>
      </c>
      <c r="Y35" s="221" t="s">
        <v>262</v>
      </c>
      <c r="Z35" s="210"/>
      <c r="AA35" s="210"/>
      <c r="AB35" s="210"/>
      <c r="AC35" s="210"/>
      <c r="AD35" s="210"/>
      <c r="AE35" s="210"/>
      <c r="AF35" s="210"/>
      <c r="AG35" s="210" t="s">
        <v>836</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54">
        <v>26</v>
      </c>
      <c r="B36" s="255" t="s">
        <v>889</v>
      </c>
      <c r="C36" s="262" t="s">
        <v>894</v>
      </c>
      <c r="D36" s="256" t="s">
        <v>423</v>
      </c>
      <c r="E36" s="257">
        <v>2</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424</v>
      </c>
      <c r="T36" s="260" t="s">
        <v>260</v>
      </c>
      <c r="U36" s="221">
        <v>0</v>
      </c>
      <c r="V36" s="221">
        <f>ROUND(E36*U36,2)</f>
        <v>0</v>
      </c>
      <c r="W36" s="221"/>
      <c r="X36" s="221" t="s">
        <v>665</v>
      </c>
      <c r="Y36" s="221" t="s">
        <v>262</v>
      </c>
      <c r="Z36" s="210"/>
      <c r="AA36" s="210"/>
      <c r="AB36" s="210"/>
      <c r="AC36" s="210"/>
      <c r="AD36" s="210"/>
      <c r="AE36" s="210"/>
      <c r="AF36" s="210"/>
      <c r="AG36" s="210" t="s">
        <v>836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4">
        <v>27</v>
      </c>
      <c r="B37" s="255" t="s">
        <v>895</v>
      </c>
      <c r="C37" s="262" t="s">
        <v>896</v>
      </c>
      <c r="D37" s="256" t="s">
        <v>423</v>
      </c>
      <c r="E37" s="257">
        <v>3</v>
      </c>
      <c r="F37" s="258"/>
      <c r="G37" s="259">
        <f>ROUND(E37*F37,2)</f>
        <v>0</v>
      </c>
      <c r="H37" s="258"/>
      <c r="I37" s="259">
        <f>ROUND(E37*H37,2)</f>
        <v>0</v>
      </c>
      <c r="J37" s="258"/>
      <c r="K37" s="259">
        <f>ROUND(E37*J37,2)</f>
        <v>0</v>
      </c>
      <c r="L37" s="259">
        <v>21</v>
      </c>
      <c r="M37" s="259">
        <f>G37*(1+L37/100)</f>
        <v>0</v>
      </c>
      <c r="N37" s="257">
        <v>3.8E-3</v>
      </c>
      <c r="O37" s="257">
        <f>ROUND(E37*N37,2)</f>
        <v>0.01</v>
      </c>
      <c r="P37" s="257">
        <v>0</v>
      </c>
      <c r="Q37" s="257">
        <f>ROUND(E37*P37,2)</f>
        <v>0</v>
      </c>
      <c r="R37" s="259"/>
      <c r="S37" s="259" t="s">
        <v>424</v>
      </c>
      <c r="T37" s="260" t="s">
        <v>260</v>
      </c>
      <c r="U37" s="221">
        <v>0.06</v>
      </c>
      <c r="V37" s="221">
        <f>ROUND(E37*U37,2)</f>
        <v>0.18</v>
      </c>
      <c r="W37" s="221"/>
      <c r="X37" s="221" t="s">
        <v>301</v>
      </c>
      <c r="Y37" s="221" t="s">
        <v>262</v>
      </c>
      <c r="Z37" s="210"/>
      <c r="AA37" s="210"/>
      <c r="AB37" s="210"/>
      <c r="AC37" s="210"/>
      <c r="AD37" s="210"/>
      <c r="AE37" s="210"/>
      <c r="AF37" s="210"/>
      <c r="AG37" s="210" t="s">
        <v>850</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54">
        <v>28</v>
      </c>
      <c r="B38" s="255" t="s">
        <v>897</v>
      </c>
      <c r="C38" s="262" t="s">
        <v>898</v>
      </c>
      <c r="D38" s="256" t="s">
        <v>423</v>
      </c>
      <c r="E38" s="257">
        <v>10</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424</v>
      </c>
      <c r="T38" s="260" t="s">
        <v>260</v>
      </c>
      <c r="U38" s="221">
        <v>0.16</v>
      </c>
      <c r="V38" s="221">
        <f>ROUND(E38*U38,2)</f>
        <v>1.6</v>
      </c>
      <c r="W38" s="221"/>
      <c r="X38" s="221" t="s">
        <v>301</v>
      </c>
      <c r="Y38" s="221" t="s">
        <v>262</v>
      </c>
      <c r="Z38" s="210"/>
      <c r="AA38" s="210"/>
      <c r="AB38" s="210"/>
      <c r="AC38" s="210"/>
      <c r="AD38" s="210"/>
      <c r="AE38" s="210"/>
      <c r="AF38" s="210"/>
      <c r="AG38" s="210" t="s">
        <v>850</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54">
        <v>29</v>
      </c>
      <c r="B39" s="255" t="s">
        <v>899</v>
      </c>
      <c r="C39" s="262" t="s">
        <v>900</v>
      </c>
      <c r="D39" s="256" t="s">
        <v>393</v>
      </c>
      <c r="E39" s="257">
        <v>6</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424</v>
      </c>
      <c r="T39" s="260" t="s">
        <v>260</v>
      </c>
      <c r="U39" s="221">
        <v>0.17</v>
      </c>
      <c r="V39" s="221">
        <f>ROUND(E39*U39,2)</f>
        <v>1.02</v>
      </c>
      <c r="W39" s="221"/>
      <c r="X39" s="221" t="s">
        <v>301</v>
      </c>
      <c r="Y39" s="221" t="s">
        <v>262</v>
      </c>
      <c r="Z39" s="210"/>
      <c r="AA39" s="210"/>
      <c r="AB39" s="210"/>
      <c r="AC39" s="210"/>
      <c r="AD39" s="210"/>
      <c r="AE39" s="210"/>
      <c r="AF39" s="210"/>
      <c r="AG39" s="210" t="s">
        <v>850</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54">
        <v>30</v>
      </c>
      <c r="B40" s="255" t="s">
        <v>901</v>
      </c>
      <c r="C40" s="262" t="s">
        <v>902</v>
      </c>
      <c r="D40" s="256" t="s">
        <v>393</v>
      </c>
      <c r="E40" s="257">
        <v>8</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424</v>
      </c>
      <c r="T40" s="260" t="s">
        <v>260</v>
      </c>
      <c r="U40" s="221">
        <v>0.26</v>
      </c>
      <c r="V40" s="221">
        <f>ROUND(E40*U40,2)</f>
        <v>2.08</v>
      </c>
      <c r="W40" s="221"/>
      <c r="X40" s="221" t="s">
        <v>301</v>
      </c>
      <c r="Y40" s="221" t="s">
        <v>262</v>
      </c>
      <c r="Z40" s="210"/>
      <c r="AA40" s="210"/>
      <c r="AB40" s="210"/>
      <c r="AC40" s="210"/>
      <c r="AD40" s="210"/>
      <c r="AE40" s="210"/>
      <c r="AF40" s="210"/>
      <c r="AG40" s="210" t="s">
        <v>850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4">
        <v>31</v>
      </c>
      <c r="B41" s="255" t="s">
        <v>903</v>
      </c>
      <c r="C41" s="262" t="s">
        <v>904</v>
      </c>
      <c r="D41" s="256" t="s">
        <v>393</v>
      </c>
      <c r="E41" s="257">
        <v>2</v>
      </c>
      <c r="F41" s="258"/>
      <c r="G41" s="259">
        <f>ROUND(E41*F41,2)</f>
        <v>0</v>
      </c>
      <c r="H41" s="258"/>
      <c r="I41" s="259">
        <f>ROUND(E41*H41,2)</f>
        <v>0</v>
      </c>
      <c r="J41" s="258"/>
      <c r="K41" s="259">
        <f>ROUND(E41*J41,2)</f>
        <v>0</v>
      </c>
      <c r="L41" s="259">
        <v>21</v>
      </c>
      <c r="M41" s="259">
        <f>G41*(1+L41/100)</f>
        <v>0</v>
      </c>
      <c r="N41" s="257">
        <v>2.3000000000000001E-4</v>
      </c>
      <c r="O41" s="257">
        <f>ROUND(E41*N41,2)</f>
        <v>0</v>
      </c>
      <c r="P41" s="257">
        <v>0</v>
      </c>
      <c r="Q41" s="257">
        <f>ROUND(E41*P41,2)</f>
        <v>0</v>
      </c>
      <c r="R41" s="259"/>
      <c r="S41" s="259" t="s">
        <v>424</v>
      </c>
      <c r="T41" s="260" t="s">
        <v>260</v>
      </c>
      <c r="U41" s="221">
        <v>0</v>
      </c>
      <c r="V41" s="221">
        <f>ROUND(E41*U41,2)</f>
        <v>0</v>
      </c>
      <c r="W41" s="221"/>
      <c r="X41" s="221" t="s">
        <v>372</v>
      </c>
      <c r="Y41" s="221" t="s">
        <v>262</v>
      </c>
      <c r="Z41" s="210"/>
      <c r="AA41" s="210"/>
      <c r="AB41" s="210"/>
      <c r="AC41" s="210"/>
      <c r="AD41" s="210"/>
      <c r="AE41" s="210"/>
      <c r="AF41" s="210"/>
      <c r="AG41" s="210" t="s">
        <v>905</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4">
        <v>32</v>
      </c>
      <c r="B42" s="255" t="s">
        <v>889</v>
      </c>
      <c r="C42" s="262" t="s">
        <v>906</v>
      </c>
      <c r="D42" s="256" t="s">
        <v>423</v>
      </c>
      <c r="E42" s="257">
        <v>7</v>
      </c>
      <c r="F42" s="258"/>
      <c r="G42" s="259">
        <f>ROUND(E42*F42,2)</f>
        <v>0</v>
      </c>
      <c r="H42" s="258"/>
      <c r="I42" s="259">
        <f>ROUND(E42*H42,2)</f>
        <v>0</v>
      </c>
      <c r="J42" s="258"/>
      <c r="K42" s="259">
        <f>ROUND(E42*J42,2)</f>
        <v>0</v>
      </c>
      <c r="L42" s="259">
        <v>21</v>
      </c>
      <c r="M42" s="259">
        <f>G42*(1+L42/100)</f>
        <v>0</v>
      </c>
      <c r="N42" s="257">
        <v>0</v>
      </c>
      <c r="O42" s="257">
        <f>ROUND(E42*N42,2)</f>
        <v>0</v>
      </c>
      <c r="P42" s="257">
        <v>0</v>
      </c>
      <c r="Q42" s="257">
        <f>ROUND(E42*P42,2)</f>
        <v>0</v>
      </c>
      <c r="R42" s="259"/>
      <c r="S42" s="259" t="s">
        <v>424</v>
      </c>
      <c r="T42" s="260" t="s">
        <v>260</v>
      </c>
      <c r="U42" s="221">
        <v>0</v>
      </c>
      <c r="V42" s="221">
        <f>ROUND(E42*U42,2)</f>
        <v>0</v>
      </c>
      <c r="W42" s="221"/>
      <c r="X42" s="221" t="s">
        <v>665</v>
      </c>
      <c r="Y42" s="221" t="s">
        <v>262</v>
      </c>
      <c r="Z42" s="210"/>
      <c r="AA42" s="210"/>
      <c r="AB42" s="210"/>
      <c r="AC42" s="210"/>
      <c r="AD42" s="210"/>
      <c r="AE42" s="210"/>
      <c r="AF42" s="210"/>
      <c r="AG42" s="210" t="s">
        <v>836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33</v>
      </c>
      <c r="B43" s="235" t="s">
        <v>889</v>
      </c>
      <c r="C43" s="245" t="s">
        <v>907</v>
      </c>
      <c r="D43" s="236" t="s">
        <v>908</v>
      </c>
      <c r="E43" s="237">
        <v>1</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424</v>
      </c>
      <c r="T43" s="240" t="s">
        <v>260</v>
      </c>
      <c r="U43" s="221">
        <v>0</v>
      </c>
      <c r="V43" s="221">
        <f>ROUND(E43*U43,2)</f>
        <v>0</v>
      </c>
      <c r="W43" s="221"/>
      <c r="X43" s="221" t="s">
        <v>665</v>
      </c>
      <c r="Y43" s="221" t="s">
        <v>262</v>
      </c>
      <c r="Z43" s="210"/>
      <c r="AA43" s="210"/>
      <c r="AB43" s="210"/>
      <c r="AC43" s="210"/>
      <c r="AD43" s="210"/>
      <c r="AE43" s="210"/>
      <c r="AF43" s="210"/>
      <c r="AG43" s="210" t="s">
        <v>836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46" t="s">
        <v>909</v>
      </c>
      <c r="D44" s="242"/>
      <c r="E44" s="242"/>
      <c r="F44" s="242"/>
      <c r="G44" s="242"/>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265</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47" t="s">
        <v>910</v>
      </c>
      <c r="D45" s="243"/>
      <c r="E45" s="243"/>
      <c r="F45" s="243"/>
      <c r="G45" s="243"/>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265</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47" t="s">
        <v>911</v>
      </c>
      <c r="D46" s="243"/>
      <c r="E46" s="243"/>
      <c r="F46" s="243"/>
      <c r="G46" s="243"/>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265</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47" t="s">
        <v>912</v>
      </c>
      <c r="D47" s="243"/>
      <c r="E47" s="243"/>
      <c r="F47" s="243"/>
      <c r="G47" s="243"/>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265</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47" t="s">
        <v>913</v>
      </c>
      <c r="D48" s="243"/>
      <c r="E48" s="243"/>
      <c r="F48" s="243"/>
      <c r="G48" s="243"/>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265</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47" t="s">
        <v>914</v>
      </c>
      <c r="D49" s="243"/>
      <c r="E49" s="243"/>
      <c r="F49" s="243"/>
      <c r="G49" s="243"/>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265</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4">
        <v>34</v>
      </c>
      <c r="B50" s="235" t="s">
        <v>889</v>
      </c>
      <c r="C50" s="245" t="s">
        <v>915</v>
      </c>
      <c r="D50" s="236" t="s">
        <v>908</v>
      </c>
      <c r="E50" s="237">
        <v>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c r="S50" s="239" t="s">
        <v>424</v>
      </c>
      <c r="T50" s="240" t="s">
        <v>260</v>
      </c>
      <c r="U50" s="221">
        <v>0</v>
      </c>
      <c r="V50" s="221">
        <f>ROUND(E50*U50,2)</f>
        <v>0</v>
      </c>
      <c r="W50" s="221"/>
      <c r="X50" s="221" t="s">
        <v>665</v>
      </c>
      <c r="Y50" s="221" t="s">
        <v>262</v>
      </c>
      <c r="Z50" s="210"/>
      <c r="AA50" s="210"/>
      <c r="AB50" s="210"/>
      <c r="AC50" s="210"/>
      <c r="AD50" s="210"/>
      <c r="AE50" s="210"/>
      <c r="AF50" s="210"/>
      <c r="AG50" s="210" t="s">
        <v>836</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46" t="s">
        <v>916</v>
      </c>
      <c r="D51" s="242"/>
      <c r="E51" s="242"/>
      <c r="F51" s="242"/>
      <c r="G51" s="242"/>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265</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47" t="s">
        <v>910</v>
      </c>
      <c r="D52" s="243"/>
      <c r="E52" s="243"/>
      <c r="F52" s="243"/>
      <c r="G52" s="243"/>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265</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47" t="s">
        <v>911</v>
      </c>
      <c r="D53" s="243"/>
      <c r="E53" s="243"/>
      <c r="F53" s="243"/>
      <c r="G53" s="243"/>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265</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47" t="s">
        <v>912</v>
      </c>
      <c r="D54" s="243"/>
      <c r="E54" s="243"/>
      <c r="F54" s="243"/>
      <c r="G54" s="243"/>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265</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47" t="s">
        <v>913</v>
      </c>
      <c r="D55" s="243"/>
      <c r="E55" s="243"/>
      <c r="F55" s="243"/>
      <c r="G55" s="243"/>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265</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47" t="s">
        <v>914</v>
      </c>
      <c r="D56" s="243"/>
      <c r="E56" s="243"/>
      <c r="F56" s="243"/>
      <c r="G56" s="243"/>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265</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4">
        <v>35</v>
      </c>
      <c r="B57" s="235" t="s">
        <v>889</v>
      </c>
      <c r="C57" s="245" t="s">
        <v>917</v>
      </c>
      <c r="D57" s="236" t="s">
        <v>908</v>
      </c>
      <c r="E57" s="237">
        <v>1</v>
      </c>
      <c r="F57" s="238"/>
      <c r="G57" s="239">
        <f>ROUND(E57*F57,2)</f>
        <v>0</v>
      </c>
      <c r="H57" s="238"/>
      <c r="I57" s="239">
        <f>ROUND(E57*H57,2)</f>
        <v>0</v>
      </c>
      <c r="J57" s="238"/>
      <c r="K57" s="239">
        <f>ROUND(E57*J57,2)</f>
        <v>0</v>
      </c>
      <c r="L57" s="239">
        <v>21</v>
      </c>
      <c r="M57" s="239">
        <f>G57*(1+L57/100)</f>
        <v>0</v>
      </c>
      <c r="N57" s="237">
        <v>0</v>
      </c>
      <c r="O57" s="237">
        <f>ROUND(E57*N57,2)</f>
        <v>0</v>
      </c>
      <c r="P57" s="237">
        <v>0</v>
      </c>
      <c r="Q57" s="237">
        <f>ROUND(E57*P57,2)</f>
        <v>0</v>
      </c>
      <c r="R57" s="239"/>
      <c r="S57" s="239" t="s">
        <v>424</v>
      </c>
      <c r="T57" s="240" t="s">
        <v>260</v>
      </c>
      <c r="U57" s="221">
        <v>0</v>
      </c>
      <c r="V57" s="221">
        <f>ROUND(E57*U57,2)</f>
        <v>0</v>
      </c>
      <c r="W57" s="221"/>
      <c r="X57" s="221" t="s">
        <v>665</v>
      </c>
      <c r="Y57" s="221" t="s">
        <v>262</v>
      </c>
      <c r="Z57" s="210"/>
      <c r="AA57" s="210"/>
      <c r="AB57" s="210"/>
      <c r="AC57" s="210"/>
      <c r="AD57" s="210"/>
      <c r="AE57" s="210"/>
      <c r="AF57" s="210"/>
      <c r="AG57" s="210" t="s">
        <v>836</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46" t="s">
        <v>918</v>
      </c>
      <c r="D58" s="242"/>
      <c r="E58" s="242"/>
      <c r="F58" s="242"/>
      <c r="G58" s="242"/>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265</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47" t="s">
        <v>910</v>
      </c>
      <c r="D59" s="243"/>
      <c r="E59" s="243"/>
      <c r="F59" s="243"/>
      <c r="G59" s="243"/>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265</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47" t="s">
        <v>911</v>
      </c>
      <c r="D60" s="243"/>
      <c r="E60" s="243"/>
      <c r="F60" s="243"/>
      <c r="G60" s="243"/>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265</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47" t="s">
        <v>912</v>
      </c>
      <c r="D61" s="243"/>
      <c r="E61" s="243"/>
      <c r="F61" s="243"/>
      <c r="G61" s="243"/>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265</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47" t="s">
        <v>919</v>
      </c>
      <c r="D62" s="243"/>
      <c r="E62" s="243"/>
      <c r="F62" s="243"/>
      <c r="G62" s="243"/>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265</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47" t="s">
        <v>914</v>
      </c>
      <c r="D63" s="243"/>
      <c r="E63" s="243"/>
      <c r="F63" s="243"/>
      <c r="G63" s="243"/>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265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4">
        <v>36</v>
      </c>
      <c r="B64" s="235" t="s">
        <v>889</v>
      </c>
      <c r="C64" s="245" t="s">
        <v>920</v>
      </c>
      <c r="D64" s="236" t="s">
        <v>908</v>
      </c>
      <c r="E64" s="237">
        <v>1</v>
      </c>
      <c r="F64" s="238"/>
      <c r="G64" s="239">
        <f>ROUND(E64*F64,2)</f>
        <v>0</v>
      </c>
      <c r="H64" s="238"/>
      <c r="I64" s="239">
        <f>ROUND(E64*H64,2)</f>
        <v>0</v>
      </c>
      <c r="J64" s="238"/>
      <c r="K64" s="239">
        <f>ROUND(E64*J64,2)</f>
        <v>0</v>
      </c>
      <c r="L64" s="239">
        <v>21</v>
      </c>
      <c r="M64" s="239">
        <f>G64*(1+L64/100)</f>
        <v>0</v>
      </c>
      <c r="N64" s="237">
        <v>0</v>
      </c>
      <c r="O64" s="237">
        <f>ROUND(E64*N64,2)</f>
        <v>0</v>
      </c>
      <c r="P64" s="237">
        <v>0</v>
      </c>
      <c r="Q64" s="237">
        <f>ROUND(E64*P64,2)</f>
        <v>0</v>
      </c>
      <c r="R64" s="239"/>
      <c r="S64" s="239" t="s">
        <v>424</v>
      </c>
      <c r="T64" s="240" t="s">
        <v>260</v>
      </c>
      <c r="U64" s="221">
        <v>0</v>
      </c>
      <c r="V64" s="221">
        <f>ROUND(E64*U64,2)</f>
        <v>0</v>
      </c>
      <c r="W64" s="221"/>
      <c r="X64" s="221" t="s">
        <v>665</v>
      </c>
      <c r="Y64" s="221" t="s">
        <v>262</v>
      </c>
      <c r="Z64" s="210"/>
      <c r="AA64" s="210"/>
      <c r="AB64" s="210"/>
      <c r="AC64" s="210"/>
      <c r="AD64" s="210"/>
      <c r="AE64" s="210"/>
      <c r="AF64" s="210"/>
      <c r="AG64" s="210" t="s">
        <v>836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46" t="s">
        <v>921</v>
      </c>
      <c r="D65" s="242"/>
      <c r="E65" s="242"/>
      <c r="F65" s="242"/>
      <c r="G65" s="242"/>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265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47" t="s">
        <v>922</v>
      </c>
      <c r="D66" s="243"/>
      <c r="E66" s="243"/>
      <c r="F66" s="243"/>
      <c r="G66" s="243"/>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265</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47" t="s">
        <v>923</v>
      </c>
      <c r="D67" s="243"/>
      <c r="E67" s="243"/>
      <c r="F67" s="243"/>
      <c r="G67" s="243"/>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265</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47" t="s">
        <v>924</v>
      </c>
      <c r="D68" s="243"/>
      <c r="E68" s="243"/>
      <c r="F68" s="243"/>
      <c r="G68" s="243"/>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265</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47" t="s">
        <v>925</v>
      </c>
      <c r="D69" s="243"/>
      <c r="E69" s="243"/>
      <c r="F69" s="243"/>
      <c r="G69" s="243"/>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265</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47" t="s">
        <v>926</v>
      </c>
      <c r="D70" s="243"/>
      <c r="E70" s="243"/>
      <c r="F70" s="243"/>
      <c r="G70" s="243"/>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265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47" t="s">
        <v>927</v>
      </c>
      <c r="D71" s="243"/>
      <c r="E71" s="243"/>
      <c r="F71" s="243"/>
      <c r="G71" s="243"/>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265</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47" t="s">
        <v>928</v>
      </c>
      <c r="D72" s="243"/>
      <c r="E72" s="243"/>
      <c r="F72" s="243"/>
      <c r="G72" s="243"/>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265</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4">
        <v>37</v>
      </c>
      <c r="B73" s="235" t="s">
        <v>889</v>
      </c>
      <c r="C73" s="245" t="s">
        <v>929</v>
      </c>
      <c r="D73" s="236" t="s">
        <v>908</v>
      </c>
      <c r="E73" s="237">
        <v>1</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c r="S73" s="239" t="s">
        <v>424</v>
      </c>
      <c r="T73" s="240" t="s">
        <v>260</v>
      </c>
      <c r="U73" s="221">
        <v>0</v>
      </c>
      <c r="V73" s="221">
        <f>ROUND(E73*U73,2)</f>
        <v>0</v>
      </c>
      <c r="W73" s="221"/>
      <c r="X73" s="221" t="s">
        <v>665</v>
      </c>
      <c r="Y73" s="221" t="s">
        <v>262</v>
      </c>
      <c r="Z73" s="210"/>
      <c r="AA73" s="210"/>
      <c r="AB73" s="210"/>
      <c r="AC73" s="210"/>
      <c r="AD73" s="210"/>
      <c r="AE73" s="210"/>
      <c r="AF73" s="210"/>
      <c r="AG73" s="210" t="s">
        <v>836</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46" t="s">
        <v>930</v>
      </c>
      <c r="D74" s="242"/>
      <c r="E74" s="242"/>
      <c r="F74" s="242"/>
      <c r="G74" s="242"/>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265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47" t="s">
        <v>931</v>
      </c>
      <c r="D75" s="243"/>
      <c r="E75" s="243"/>
      <c r="F75" s="243"/>
      <c r="G75" s="243"/>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265</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47" t="s">
        <v>932</v>
      </c>
      <c r="D76" s="243"/>
      <c r="E76" s="243"/>
      <c r="F76" s="243"/>
      <c r="G76" s="243"/>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265</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47" t="s">
        <v>933</v>
      </c>
      <c r="D77" s="243"/>
      <c r="E77" s="243"/>
      <c r="F77" s="243"/>
      <c r="G77" s="243"/>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265</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47" t="s">
        <v>934</v>
      </c>
      <c r="D78" s="243"/>
      <c r="E78" s="243"/>
      <c r="F78" s="243"/>
      <c r="G78" s="243"/>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265</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47" t="s">
        <v>935</v>
      </c>
      <c r="D79" s="243"/>
      <c r="E79" s="243"/>
      <c r="F79" s="243"/>
      <c r="G79" s="243"/>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265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47" t="s">
        <v>936</v>
      </c>
      <c r="D80" s="243"/>
      <c r="E80" s="243"/>
      <c r="F80" s="243"/>
      <c r="G80" s="243"/>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265</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47" t="s">
        <v>937</v>
      </c>
      <c r="D81" s="243"/>
      <c r="E81" s="243"/>
      <c r="F81" s="243"/>
      <c r="G81" s="243"/>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265</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54">
        <v>38</v>
      </c>
      <c r="B82" s="255" t="s">
        <v>938</v>
      </c>
      <c r="C82" s="262" t="s">
        <v>939</v>
      </c>
      <c r="D82" s="256" t="s">
        <v>309</v>
      </c>
      <c r="E82" s="257">
        <v>127</v>
      </c>
      <c r="F82" s="258"/>
      <c r="G82" s="259">
        <f>ROUND(E82*F82,2)</f>
        <v>0</v>
      </c>
      <c r="H82" s="258"/>
      <c r="I82" s="259">
        <f>ROUND(E82*H82,2)</f>
        <v>0</v>
      </c>
      <c r="J82" s="258"/>
      <c r="K82" s="259">
        <f>ROUND(E82*J82,2)</f>
        <v>0</v>
      </c>
      <c r="L82" s="259">
        <v>21</v>
      </c>
      <c r="M82" s="259">
        <f>G82*(1+L82/100)</f>
        <v>0</v>
      </c>
      <c r="N82" s="257">
        <v>0</v>
      </c>
      <c r="O82" s="257">
        <f>ROUND(E82*N82,2)</f>
        <v>0</v>
      </c>
      <c r="P82" s="257">
        <v>0</v>
      </c>
      <c r="Q82" s="257">
        <f>ROUND(E82*P82,2)</f>
        <v>0</v>
      </c>
      <c r="R82" s="259"/>
      <c r="S82" s="259" t="s">
        <v>424</v>
      </c>
      <c r="T82" s="260" t="s">
        <v>260</v>
      </c>
      <c r="U82" s="221">
        <v>0.05</v>
      </c>
      <c r="V82" s="221">
        <f>ROUND(E82*U82,2)</f>
        <v>6.35</v>
      </c>
      <c r="W82" s="221"/>
      <c r="X82" s="221" t="s">
        <v>301</v>
      </c>
      <c r="Y82" s="221" t="s">
        <v>262</v>
      </c>
      <c r="Z82" s="210"/>
      <c r="AA82" s="210"/>
      <c r="AB82" s="210"/>
      <c r="AC82" s="210"/>
      <c r="AD82" s="210"/>
      <c r="AE82" s="210"/>
      <c r="AF82" s="210"/>
      <c r="AG82" s="210" t="s">
        <v>850</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54">
        <v>39</v>
      </c>
      <c r="B83" s="255" t="s">
        <v>889</v>
      </c>
      <c r="C83" s="262" t="s">
        <v>940</v>
      </c>
      <c r="D83" s="256" t="s">
        <v>423</v>
      </c>
      <c r="E83" s="257">
        <v>1</v>
      </c>
      <c r="F83" s="258"/>
      <c r="G83" s="259">
        <f>ROUND(E83*F83,2)</f>
        <v>0</v>
      </c>
      <c r="H83" s="258"/>
      <c r="I83" s="259">
        <f>ROUND(E83*H83,2)</f>
        <v>0</v>
      </c>
      <c r="J83" s="258"/>
      <c r="K83" s="259">
        <f>ROUND(E83*J83,2)</f>
        <v>0</v>
      </c>
      <c r="L83" s="259">
        <v>21</v>
      </c>
      <c r="M83" s="259">
        <f>G83*(1+L83/100)</f>
        <v>0</v>
      </c>
      <c r="N83" s="257">
        <v>0</v>
      </c>
      <c r="O83" s="257">
        <f>ROUND(E83*N83,2)</f>
        <v>0</v>
      </c>
      <c r="P83" s="257">
        <v>0</v>
      </c>
      <c r="Q83" s="257">
        <f>ROUND(E83*P83,2)</f>
        <v>0</v>
      </c>
      <c r="R83" s="259"/>
      <c r="S83" s="259" t="s">
        <v>424</v>
      </c>
      <c r="T83" s="260" t="s">
        <v>260</v>
      </c>
      <c r="U83" s="221">
        <v>0</v>
      </c>
      <c r="V83" s="221">
        <f>ROUND(E83*U83,2)</f>
        <v>0</v>
      </c>
      <c r="W83" s="221"/>
      <c r="X83" s="221" t="s">
        <v>665</v>
      </c>
      <c r="Y83" s="221" t="s">
        <v>262</v>
      </c>
      <c r="Z83" s="210"/>
      <c r="AA83" s="210"/>
      <c r="AB83" s="210"/>
      <c r="AC83" s="210"/>
      <c r="AD83" s="210"/>
      <c r="AE83" s="210"/>
      <c r="AF83" s="210"/>
      <c r="AG83" s="210" t="s">
        <v>836</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54">
        <v>40</v>
      </c>
      <c r="B84" s="255" t="s">
        <v>941</v>
      </c>
      <c r="C84" s="262" t="s">
        <v>942</v>
      </c>
      <c r="D84" s="256" t="s">
        <v>400</v>
      </c>
      <c r="E84" s="257">
        <v>1.5</v>
      </c>
      <c r="F84" s="258"/>
      <c r="G84" s="259">
        <f>ROUND(E84*F84,2)</f>
        <v>0</v>
      </c>
      <c r="H84" s="258"/>
      <c r="I84" s="259">
        <f>ROUND(E84*H84,2)</f>
        <v>0</v>
      </c>
      <c r="J84" s="258"/>
      <c r="K84" s="259">
        <f>ROUND(E84*J84,2)</f>
        <v>0</v>
      </c>
      <c r="L84" s="259">
        <v>21</v>
      </c>
      <c r="M84" s="259">
        <f>G84*(1+L84/100)</f>
        <v>0</v>
      </c>
      <c r="N84" s="257">
        <v>0</v>
      </c>
      <c r="O84" s="257">
        <f>ROUND(E84*N84,2)</f>
        <v>0</v>
      </c>
      <c r="P84" s="257">
        <v>0</v>
      </c>
      <c r="Q84" s="257">
        <f>ROUND(E84*P84,2)</f>
        <v>0</v>
      </c>
      <c r="R84" s="259"/>
      <c r="S84" s="259" t="s">
        <v>424</v>
      </c>
      <c r="T84" s="260" t="s">
        <v>260</v>
      </c>
      <c r="U84" s="221">
        <v>1.47</v>
      </c>
      <c r="V84" s="221">
        <f>ROUND(E84*U84,2)</f>
        <v>2.21</v>
      </c>
      <c r="W84" s="221"/>
      <c r="X84" s="221" t="s">
        <v>301</v>
      </c>
      <c r="Y84" s="221" t="s">
        <v>262</v>
      </c>
      <c r="Z84" s="210"/>
      <c r="AA84" s="210"/>
      <c r="AB84" s="210"/>
      <c r="AC84" s="210"/>
      <c r="AD84" s="210"/>
      <c r="AE84" s="210"/>
      <c r="AF84" s="210"/>
      <c r="AG84" s="210" t="s">
        <v>850</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224" t="s">
        <v>254</v>
      </c>
      <c r="B85" s="225" t="s">
        <v>156</v>
      </c>
      <c r="C85" s="244" t="s">
        <v>157</v>
      </c>
      <c r="D85" s="226"/>
      <c r="E85" s="227"/>
      <c r="F85" s="228"/>
      <c r="G85" s="228">
        <f>SUMIF(AG86:AG123,"&lt;&gt;NOR",G86:G123)</f>
        <v>0</v>
      </c>
      <c r="H85" s="228"/>
      <c r="I85" s="228">
        <f>SUM(I86:I123)</f>
        <v>0</v>
      </c>
      <c r="J85" s="228"/>
      <c r="K85" s="228">
        <f>SUM(K86:K123)</f>
        <v>0</v>
      </c>
      <c r="L85" s="228"/>
      <c r="M85" s="228">
        <f>SUM(M86:M123)</f>
        <v>0</v>
      </c>
      <c r="N85" s="227"/>
      <c r="O85" s="227">
        <f>SUM(O86:O123)</f>
        <v>0.18</v>
      </c>
      <c r="P85" s="227"/>
      <c r="Q85" s="227">
        <f>SUM(Q86:Q123)</f>
        <v>0</v>
      </c>
      <c r="R85" s="228"/>
      <c r="S85" s="228"/>
      <c r="T85" s="229"/>
      <c r="U85" s="223"/>
      <c r="V85" s="223">
        <f>SUM(V86:V123)</f>
        <v>115.33000000000001</v>
      </c>
      <c r="W85" s="223"/>
      <c r="X85" s="223"/>
      <c r="Y85" s="223"/>
      <c r="AG85" t="s">
        <v>255</v>
      </c>
    </row>
    <row r="86" spans="1:60" outlineLevel="1" x14ac:dyDescent="0.2">
      <c r="A86" s="254">
        <v>41</v>
      </c>
      <c r="B86" s="255" t="s">
        <v>943</v>
      </c>
      <c r="C86" s="262" t="s">
        <v>944</v>
      </c>
      <c r="D86" s="256" t="s">
        <v>309</v>
      </c>
      <c r="E86" s="257">
        <v>135</v>
      </c>
      <c r="F86" s="258"/>
      <c r="G86" s="259">
        <f>ROUND(E86*F86,2)</f>
        <v>0</v>
      </c>
      <c r="H86" s="258"/>
      <c r="I86" s="259">
        <f>ROUND(E86*H86,2)</f>
        <v>0</v>
      </c>
      <c r="J86" s="258"/>
      <c r="K86" s="259">
        <f>ROUND(E86*J86,2)</f>
        <v>0</v>
      </c>
      <c r="L86" s="259">
        <v>21</v>
      </c>
      <c r="M86" s="259">
        <f>G86*(1+L86/100)</f>
        <v>0</v>
      </c>
      <c r="N86" s="257">
        <v>4.2999999999999999E-4</v>
      </c>
      <c r="O86" s="257">
        <f>ROUND(E86*N86,2)</f>
        <v>0.06</v>
      </c>
      <c r="P86" s="257">
        <v>0</v>
      </c>
      <c r="Q86" s="257">
        <f>ROUND(E86*P86,2)</f>
        <v>0</v>
      </c>
      <c r="R86" s="259"/>
      <c r="S86" s="259" t="s">
        <v>424</v>
      </c>
      <c r="T86" s="260" t="s">
        <v>260</v>
      </c>
      <c r="U86" s="221">
        <v>0.27889999999999998</v>
      </c>
      <c r="V86" s="221">
        <f>ROUND(E86*U86,2)</f>
        <v>37.65</v>
      </c>
      <c r="W86" s="221"/>
      <c r="X86" s="221" t="s">
        <v>301</v>
      </c>
      <c r="Y86" s="221" t="s">
        <v>262</v>
      </c>
      <c r="Z86" s="210"/>
      <c r="AA86" s="210"/>
      <c r="AB86" s="210"/>
      <c r="AC86" s="210"/>
      <c r="AD86" s="210"/>
      <c r="AE86" s="210"/>
      <c r="AF86" s="210"/>
      <c r="AG86" s="210" t="s">
        <v>850</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54">
        <v>42</v>
      </c>
      <c r="B87" s="255" t="s">
        <v>945</v>
      </c>
      <c r="C87" s="262" t="s">
        <v>946</v>
      </c>
      <c r="D87" s="256" t="s">
        <v>309</v>
      </c>
      <c r="E87" s="257">
        <v>15</v>
      </c>
      <c r="F87" s="258"/>
      <c r="G87" s="259">
        <f>ROUND(E87*F87,2)</f>
        <v>0</v>
      </c>
      <c r="H87" s="258"/>
      <c r="I87" s="259">
        <f>ROUND(E87*H87,2)</f>
        <v>0</v>
      </c>
      <c r="J87" s="258"/>
      <c r="K87" s="259">
        <f>ROUND(E87*J87,2)</f>
        <v>0</v>
      </c>
      <c r="L87" s="259">
        <v>21</v>
      </c>
      <c r="M87" s="259">
        <f>G87*(1+L87/100)</f>
        <v>0</v>
      </c>
      <c r="N87" s="257">
        <v>5.2999999999999998E-4</v>
      </c>
      <c r="O87" s="257">
        <f>ROUND(E87*N87,2)</f>
        <v>0.01</v>
      </c>
      <c r="P87" s="257">
        <v>0</v>
      </c>
      <c r="Q87" s="257">
        <f>ROUND(E87*P87,2)</f>
        <v>0</v>
      </c>
      <c r="R87" s="259"/>
      <c r="S87" s="259" t="s">
        <v>424</v>
      </c>
      <c r="T87" s="260" t="s">
        <v>260</v>
      </c>
      <c r="U87" s="221">
        <v>0.29730000000000001</v>
      </c>
      <c r="V87" s="221">
        <f>ROUND(E87*U87,2)</f>
        <v>4.46</v>
      </c>
      <c r="W87" s="221"/>
      <c r="X87" s="221" t="s">
        <v>301</v>
      </c>
      <c r="Y87" s="221" t="s">
        <v>262</v>
      </c>
      <c r="Z87" s="210"/>
      <c r="AA87" s="210"/>
      <c r="AB87" s="210"/>
      <c r="AC87" s="210"/>
      <c r="AD87" s="210"/>
      <c r="AE87" s="210"/>
      <c r="AF87" s="210"/>
      <c r="AG87" s="210" t="s">
        <v>850</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54">
        <v>43</v>
      </c>
      <c r="B88" s="255" t="s">
        <v>947</v>
      </c>
      <c r="C88" s="262" t="s">
        <v>948</v>
      </c>
      <c r="D88" s="256" t="s">
        <v>309</v>
      </c>
      <c r="E88" s="257">
        <v>25</v>
      </c>
      <c r="F88" s="258"/>
      <c r="G88" s="259">
        <f>ROUND(E88*F88,2)</f>
        <v>0</v>
      </c>
      <c r="H88" s="258"/>
      <c r="I88" s="259">
        <f>ROUND(E88*H88,2)</f>
        <v>0</v>
      </c>
      <c r="J88" s="258"/>
      <c r="K88" s="259">
        <f>ROUND(E88*J88,2)</f>
        <v>0</v>
      </c>
      <c r="L88" s="259">
        <v>21</v>
      </c>
      <c r="M88" s="259">
        <f>G88*(1+L88/100)</f>
        <v>0</v>
      </c>
      <c r="N88" s="257">
        <v>7.2999999999999996E-4</v>
      </c>
      <c r="O88" s="257">
        <f>ROUND(E88*N88,2)</f>
        <v>0.02</v>
      </c>
      <c r="P88" s="257">
        <v>0</v>
      </c>
      <c r="Q88" s="257">
        <f>ROUND(E88*P88,2)</f>
        <v>0</v>
      </c>
      <c r="R88" s="259"/>
      <c r="S88" s="259" t="s">
        <v>424</v>
      </c>
      <c r="T88" s="260" t="s">
        <v>260</v>
      </c>
      <c r="U88" s="221">
        <v>0.33279999999999998</v>
      </c>
      <c r="V88" s="221">
        <f>ROUND(E88*U88,2)</f>
        <v>8.32</v>
      </c>
      <c r="W88" s="221"/>
      <c r="X88" s="221" t="s">
        <v>301</v>
      </c>
      <c r="Y88" s="221" t="s">
        <v>262</v>
      </c>
      <c r="Z88" s="210"/>
      <c r="AA88" s="210"/>
      <c r="AB88" s="210"/>
      <c r="AC88" s="210"/>
      <c r="AD88" s="210"/>
      <c r="AE88" s="210"/>
      <c r="AF88" s="210"/>
      <c r="AG88" s="210" t="s">
        <v>850</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54">
        <v>44</v>
      </c>
      <c r="B89" s="255" t="s">
        <v>949</v>
      </c>
      <c r="C89" s="262" t="s">
        <v>950</v>
      </c>
      <c r="D89" s="256" t="s">
        <v>309</v>
      </c>
      <c r="E89" s="257">
        <v>15</v>
      </c>
      <c r="F89" s="258"/>
      <c r="G89" s="259">
        <f>ROUND(E89*F89,2)</f>
        <v>0</v>
      </c>
      <c r="H89" s="258"/>
      <c r="I89" s="259">
        <f>ROUND(E89*H89,2)</f>
        <v>0</v>
      </c>
      <c r="J89" s="258"/>
      <c r="K89" s="259">
        <f>ROUND(E89*J89,2)</f>
        <v>0</v>
      </c>
      <c r="L89" s="259">
        <v>21</v>
      </c>
      <c r="M89" s="259">
        <f>G89*(1+L89/100)</f>
        <v>0</v>
      </c>
      <c r="N89" s="257">
        <v>1.0200000000000001E-3</v>
      </c>
      <c r="O89" s="257">
        <f>ROUND(E89*N89,2)</f>
        <v>0.02</v>
      </c>
      <c r="P89" s="257">
        <v>0</v>
      </c>
      <c r="Q89" s="257">
        <f>ROUND(E89*P89,2)</f>
        <v>0</v>
      </c>
      <c r="R89" s="259"/>
      <c r="S89" s="259" t="s">
        <v>424</v>
      </c>
      <c r="T89" s="260" t="s">
        <v>260</v>
      </c>
      <c r="U89" s="221">
        <v>0.38469999999999999</v>
      </c>
      <c r="V89" s="221">
        <f>ROUND(E89*U89,2)</f>
        <v>5.77</v>
      </c>
      <c r="W89" s="221"/>
      <c r="X89" s="221" t="s">
        <v>301</v>
      </c>
      <c r="Y89" s="221" t="s">
        <v>262</v>
      </c>
      <c r="Z89" s="210"/>
      <c r="AA89" s="210"/>
      <c r="AB89" s="210"/>
      <c r="AC89" s="210"/>
      <c r="AD89" s="210"/>
      <c r="AE89" s="210"/>
      <c r="AF89" s="210"/>
      <c r="AG89" s="210" t="s">
        <v>850</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54">
        <v>45</v>
      </c>
      <c r="B90" s="255" t="s">
        <v>889</v>
      </c>
      <c r="C90" s="262" t="s">
        <v>951</v>
      </c>
      <c r="D90" s="256" t="s">
        <v>309</v>
      </c>
      <c r="E90" s="257">
        <v>135</v>
      </c>
      <c r="F90" s="258"/>
      <c r="G90" s="259">
        <f>ROUND(E90*F90,2)</f>
        <v>0</v>
      </c>
      <c r="H90" s="258"/>
      <c r="I90" s="259">
        <f>ROUND(E90*H90,2)</f>
        <v>0</v>
      </c>
      <c r="J90" s="258"/>
      <c r="K90" s="259">
        <f>ROUND(E90*J90,2)</f>
        <v>0</v>
      </c>
      <c r="L90" s="259">
        <v>21</v>
      </c>
      <c r="M90" s="259">
        <f>G90*(1+L90/100)</f>
        <v>0</v>
      </c>
      <c r="N90" s="257">
        <v>0</v>
      </c>
      <c r="O90" s="257">
        <f>ROUND(E90*N90,2)</f>
        <v>0</v>
      </c>
      <c r="P90" s="257">
        <v>0</v>
      </c>
      <c r="Q90" s="257">
        <f>ROUND(E90*P90,2)</f>
        <v>0</v>
      </c>
      <c r="R90" s="259"/>
      <c r="S90" s="259" t="s">
        <v>424</v>
      </c>
      <c r="T90" s="260" t="s">
        <v>260</v>
      </c>
      <c r="U90" s="221">
        <v>0</v>
      </c>
      <c r="V90" s="221">
        <f>ROUND(E90*U90,2)</f>
        <v>0</v>
      </c>
      <c r="W90" s="221"/>
      <c r="X90" s="221" t="s">
        <v>665</v>
      </c>
      <c r="Y90" s="221" t="s">
        <v>262</v>
      </c>
      <c r="Z90" s="210"/>
      <c r="AA90" s="210"/>
      <c r="AB90" s="210"/>
      <c r="AC90" s="210"/>
      <c r="AD90" s="210"/>
      <c r="AE90" s="210"/>
      <c r="AF90" s="210"/>
      <c r="AG90" s="210" t="s">
        <v>836</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ht="22.5" outlineLevel="1" x14ac:dyDescent="0.2">
      <c r="A91" s="254">
        <v>46</v>
      </c>
      <c r="B91" s="255" t="s">
        <v>889</v>
      </c>
      <c r="C91" s="262" t="s">
        <v>952</v>
      </c>
      <c r="D91" s="256" t="s">
        <v>309</v>
      </c>
      <c r="E91" s="257">
        <v>15</v>
      </c>
      <c r="F91" s="258"/>
      <c r="G91" s="259">
        <f>ROUND(E91*F91,2)</f>
        <v>0</v>
      </c>
      <c r="H91" s="258"/>
      <c r="I91" s="259">
        <f>ROUND(E91*H91,2)</f>
        <v>0</v>
      </c>
      <c r="J91" s="258"/>
      <c r="K91" s="259">
        <f>ROUND(E91*J91,2)</f>
        <v>0</v>
      </c>
      <c r="L91" s="259">
        <v>21</v>
      </c>
      <c r="M91" s="259">
        <f>G91*(1+L91/100)</f>
        <v>0</v>
      </c>
      <c r="N91" s="257">
        <v>0</v>
      </c>
      <c r="O91" s="257">
        <f>ROUND(E91*N91,2)</f>
        <v>0</v>
      </c>
      <c r="P91" s="257">
        <v>0</v>
      </c>
      <c r="Q91" s="257">
        <f>ROUND(E91*P91,2)</f>
        <v>0</v>
      </c>
      <c r="R91" s="259"/>
      <c r="S91" s="259" t="s">
        <v>424</v>
      </c>
      <c r="T91" s="260" t="s">
        <v>260</v>
      </c>
      <c r="U91" s="221">
        <v>0</v>
      </c>
      <c r="V91" s="221">
        <f>ROUND(E91*U91,2)</f>
        <v>0</v>
      </c>
      <c r="W91" s="221"/>
      <c r="X91" s="221" t="s">
        <v>665</v>
      </c>
      <c r="Y91" s="221" t="s">
        <v>262</v>
      </c>
      <c r="Z91" s="210"/>
      <c r="AA91" s="210"/>
      <c r="AB91" s="210"/>
      <c r="AC91" s="210"/>
      <c r="AD91" s="210"/>
      <c r="AE91" s="210"/>
      <c r="AF91" s="210"/>
      <c r="AG91" s="210" t="s">
        <v>836</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54">
        <v>47</v>
      </c>
      <c r="B92" s="255" t="s">
        <v>889</v>
      </c>
      <c r="C92" s="262" t="s">
        <v>953</v>
      </c>
      <c r="D92" s="256" t="s">
        <v>309</v>
      </c>
      <c r="E92" s="257">
        <v>25</v>
      </c>
      <c r="F92" s="258"/>
      <c r="G92" s="259">
        <f>ROUND(E92*F92,2)</f>
        <v>0</v>
      </c>
      <c r="H92" s="258"/>
      <c r="I92" s="259">
        <f>ROUND(E92*H92,2)</f>
        <v>0</v>
      </c>
      <c r="J92" s="258"/>
      <c r="K92" s="259">
        <f>ROUND(E92*J92,2)</f>
        <v>0</v>
      </c>
      <c r="L92" s="259">
        <v>21</v>
      </c>
      <c r="M92" s="259">
        <f>G92*(1+L92/100)</f>
        <v>0</v>
      </c>
      <c r="N92" s="257">
        <v>0</v>
      </c>
      <c r="O92" s="257">
        <f>ROUND(E92*N92,2)</f>
        <v>0</v>
      </c>
      <c r="P92" s="257">
        <v>0</v>
      </c>
      <c r="Q92" s="257">
        <f>ROUND(E92*P92,2)</f>
        <v>0</v>
      </c>
      <c r="R92" s="259"/>
      <c r="S92" s="259" t="s">
        <v>424</v>
      </c>
      <c r="T92" s="260" t="s">
        <v>260</v>
      </c>
      <c r="U92" s="221">
        <v>0</v>
      </c>
      <c r="V92" s="221">
        <f>ROUND(E92*U92,2)</f>
        <v>0</v>
      </c>
      <c r="W92" s="221"/>
      <c r="X92" s="221" t="s">
        <v>665</v>
      </c>
      <c r="Y92" s="221" t="s">
        <v>262</v>
      </c>
      <c r="Z92" s="210"/>
      <c r="AA92" s="210"/>
      <c r="AB92" s="210"/>
      <c r="AC92" s="210"/>
      <c r="AD92" s="210"/>
      <c r="AE92" s="210"/>
      <c r="AF92" s="210"/>
      <c r="AG92" s="210" t="s">
        <v>836</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54">
        <v>48</v>
      </c>
      <c r="B93" s="255" t="s">
        <v>889</v>
      </c>
      <c r="C93" s="262" t="s">
        <v>954</v>
      </c>
      <c r="D93" s="256" t="s">
        <v>309</v>
      </c>
      <c r="E93" s="257">
        <v>15</v>
      </c>
      <c r="F93" s="258"/>
      <c r="G93" s="259">
        <f>ROUND(E93*F93,2)</f>
        <v>0</v>
      </c>
      <c r="H93" s="258"/>
      <c r="I93" s="259">
        <f>ROUND(E93*H93,2)</f>
        <v>0</v>
      </c>
      <c r="J93" s="258"/>
      <c r="K93" s="259">
        <f>ROUND(E93*J93,2)</f>
        <v>0</v>
      </c>
      <c r="L93" s="259">
        <v>21</v>
      </c>
      <c r="M93" s="259">
        <f>G93*(1+L93/100)</f>
        <v>0</v>
      </c>
      <c r="N93" s="257">
        <v>0</v>
      </c>
      <c r="O93" s="257">
        <f>ROUND(E93*N93,2)</f>
        <v>0</v>
      </c>
      <c r="P93" s="257">
        <v>0</v>
      </c>
      <c r="Q93" s="257">
        <f>ROUND(E93*P93,2)</f>
        <v>0</v>
      </c>
      <c r="R93" s="259"/>
      <c r="S93" s="259" t="s">
        <v>424</v>
      </c>
      <c r="T93" s="260" t="s">
        <v>260</v>
      </c>
      <c r="U93" s="221">
        <v>0</v>
      </c>
      <c r="V93" s="221">
        <f>ROUND(E93*U93,2)</f>
        <v>0</v>
      </c>
      <c r="W93" s="221"/>
      <c r="X93" s="221" t="s">
        <v>665</v>
      </c>
      <c r="Y93" s="221" t="s">
        <v>262</v>
      </c>
      <c r="Z93" s="210"/>
      <c r="AA93" s="210"/>
      <c r="AB93" s="210"/>
      <c r="AC93" s="210"/>
      <c r="AD93" s="210"/>
      <c r="AE93" s="210"/>
      <c r="AF93" s="210"/>
      <c r="AG93" s="210" t="s">
        <v>836</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54">
        <v>49</v>
      </c>
      <c r="B94" s="255" t="s">
        <v>889</v>
      </c>
      <c r="C94" s="262" t="s">
        <v>955</v>
      </c>
      <c r="D94" s="256" t="s">
        <v>309</v>
      </c>
      <c r="E94" s="257">
        <v>4</v>
      </c>
      <c r="F94" s="258"/>
      <c r="G94" s="259">
        <f>ROUND(E94*F94,2)</f>
        <v>0</v>
      </c>
      <c r="H94" s="258"/>
      <c r="I94" s="259">
        <f>ROUND(E94*H94,2)</f>
        <v>0</v>
      </c>
      <c r="J94" s="258"/>
      <c r="K94" s="259">
        <f>ROUND(E94*J94,2)</f>
        <v>0</v>
      </c>
      <c r="L94" s="259">
        <v>21</v>
      </c>
      <c r="M94" s="259">
        <f>G94*(1+L94/100)</f>
        <v>0</v>
      </c>
      <c r="N94" s="257">
        <v>0</v>
      </c>
      <c r="O94" s="257">
        <f>ROUND(E94*N94,2)</f>
        <v>0</v>
      </c>
      <c r="P94" s="257">
        <v>0</v>
      </c>
      <c r="Q94" s="257">
        <f>ROUND(E94*P94,2)</f>
        <v>0</v>
      </c>
      <c r="R94" s="259"/>
      <c r="S94" s="259" t="s">
        <v>424</v>
      </c>
      <c r="T94" s="260" t="s">
        <v>260</v>
      </c>
      <c r="U94" s="221">
        <v>0</v>
      </c>
      <c r="V94" s="221">
        <f>ROUND(E94*U94,2)</f>
        <v>0</v>
      </c>
      <c r="W94" s="221"/>
      <c r="X94" s="221" t="s">
        <v>665</v>
      </c>
      <c r="Y94" s="221" t="s">
        <v>262</v>
      </c>
      <c r="Z94" s="210"/>
      <c r="AA94" s="210"/>
      <c r="AB94" s="210"/>
      <c r="AC94" s="210"/>
      <c r="AD94" s="210"/>
      <c r="AE94" s="210"/>
      <c r="AF94" s="210"/>
      <c r="AG94" s="210" t="s">
        <v>836</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54">
        <v>50</v>
      </c>
      <c r="B95" s="255" t="s">
        <v>956</v>
      </c>
      <c r="C95" s="262" t="s">
        <v>957</v>
      </c>
      <c r="D95" s="256" t="s">
        <v>393</v>
      </c>
      <c r="E95" s="257">
        <v>29</v>
      </c>
      <c r="F95" s="258"/>
      <c r="G95" s="259">
        <f>ROUND(E95*F95,2)</f>
        <v>0</v>
      </c>
      <c r="H95" s="258"/>
      <c r="I95" s="259">
        <f>ROUND(E95*H95,2)</f>
        <v>0</v>
      </c>
      <c r="J95" s="258"/>
      <c r="K95" s="259">
        <f>ROUND(E95*J95,2)</f>
        <v>0</v>
      </c>
      <c r="L95" s="259">
        <v>21</v>
      </c>
      <c r="M95" s="259">
        <f>G95*(1+L95/100)</f>
        <v>0</v>
      </c>
      <c r="N95" s="257">
        <v>0</v>
      </c>
      <c r="O95" s="257">
        <f>ROUND(E95*N95,2)</f>
        <v>0</v>
      </c>
      <c r="P95" s="257">
        <v>0</v>
      </c>
      <c r="Q95" s="257">
        <f>ROUND(E95*P95,2)</f>
        <v>0</v>
      </c>
      <c r="R95" s="259"/>
      <c r="S95" s="259" t="s">
        <v>424</v>
      </c>
      <c r="T95" s="260" t="s">
        <v>260</v>
      </c>
      <c r="U95" s="221">
        <v>0.43</v>
      </c>
      <c r="V95" s="221">
        <f>ROUND(E95*U95,2)</f>
        <v>12.47</v>
      </c>
      <c r="W95" s="221"/>
      <c r="X95" s="221" t="s">
        <v>301</v>
      </c>
      <c r="Y95" s="221" t="s">
        <v>262</v>
      </c>
      <c r="Z95" s="210"/>
      <c r="AA95" s="210"/>
      <c r="AB95" s="210"/>
      <c r="AC95" s="210"/>
      <c r="AD95" s="210"/>
      <c r="AE95" s="210"/>
      <c r="AF95" s="210"/>
      <c r="AG95" s="210" t="s">
        <v>850</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54">
        <v>51</v>
      </c>
      <c r="B96" s="255" t="s">
        <v>889</v>
      </c>
      <c r="C96" s="262" t="s">
        <v>958</v>
      </c>
      <c r="D96" s="256" t="s">
        <v>423</v>
      </c>
      <c r="E96" s="257">
        <v>1</v>
      </c>
      <c r="F96" s="258"/>
      <c r="G96" s="259">
        <f>ROUND(E96*F96,2)</f>
        <v>0</v>
      </c>
      <c r="H96" s="258"/>
      <c r="I96" s="259">
        <f>ROUND(E96*H96,2)</f>
        <v>0</v>
      </c>
      <c r="J96" s="258"/>
      <c r="K96" s="259">
        <f>ROUND(E96*J96,2)</f>
        <v>0</v>
      </c>
      <c r="L96" s="259">
        <v>21</v>
      </c>
      <c r="M96" s="259">
        <f>G96*(1+L96/100)</f>
        <v>0</v>
      </c>
      <c r="N96" s="257">
        <v>0</v>
      </c>
      <c r="O96" s="257">
        <f>ROUND(E96*N96,2)</f>
        <v>0</v>
      </c>
      <c r="P96" s="257">
        <v>0</v>
      </c>
      <c r="Q96" s="257">
        <f>ROUND(E96*P96,2)</f>
        <v>0</v>
      </c>
      <c r="R96" s="259"/>
      <c r="S96" s="259" t="s">
        <v>424</v>
      </c>
      <c r="T96" s="260" t="s">
        <v>260</v>
      </c>
      <c r="U96" s="221">
        <v>0</v>
      </c>
      <c r="V96" s="221">
        <f>ROUND(E96*U96,2)</f>
        <v>0</v>
      </c>
      <c r="W96" s="221"/>
      <c r="X96" s="221" t="s">
        <v>665</v>
      </c>
      <c r="Y96" s="221" t="s">
        <v>262</v>
      </c>
      <c r="Z96" s="210"/>
      <c r="AA96" s="210"/>
      <c r="AB96" s="210"/>
      <c r="AC96" s="210"/>
      <c r="AD96" s="210"/>
      <c r="AE96" s="210"/>
      <c r="AF96" s="210"/>
      <c r="AG96" s="210" t="s">
        <v>836</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54">
        <v>52</v>
      </c>
      <c r="B97" s="255" t="s">
        <v>889</v>
      </c>
      <c r="C97" s="262" t="s">
        <v>959</v>
      </c>
      <c r="D97" s="256" t="s">
        <v>423</v>
      </c>
      <c r="E97" s="257">
        <v>2</v>
      </c>
      <c r="F97" s="258"/>
      <c r="G97" s="259">
        <f>ROUND(E97*F97,2)</f>
        <v>0</v>
      </c>
      <c r="H97" s="258"/>
      <c r="I97" s="259">
        <f>ROUND(E97*H97,2)</f>
        <v>0</v>
      </c>
      <c r="J97" s="258"/>
      <c r="K97" s="259">
        <f>ROUND(E97*J97,2)</f>
        <v>0</v>
      </c>
      <c r="L97" s="259">
        <v>21</v>
      </c>
      <c r="M97" s="259">
        <f>G97*(1+L97/100)</f>
        <v>0</v>
      </c>
      <c r="N97" s="257">
        <v>0</v>
      </c>
      <c r="O97" s="257">
        <f>ROUND(E97*N97,2)</f>
        <v>0</v>
      </c>
      <c r="P97" s="257">
        <v>0</v>
      </c>
      <c r="Q97" s="257">
        <f>ROUND(E97*P97,2)</f>
        <v>0</v>
      </c>
      <c r="R97" s="259"/>
      <c r="S97" s="259" t="s">
        <v>424</v>
      </c>
      <c r="T97" s="260" t="s">
        <v>260</v>
      </c>
      <c r="U97" s="221">
        <v>0</v>
      </c>
      <c r="V97" s="221">
        <f>ROUND(E97*U97,2)</f>
        <v>0</v>
      </c>
      <c r="W97" s="221"/>
      <c r="X97" s="221" t="s">
        <v>665</v>
      </c>
      <c r="Y97" s="221" t="s">
        <v>262</v>
      </c>
      <c r="Z97" s="210"/>
      <c r="AA97" s="210"/>
      <c r="AB97" s="210"/>
      <c r="AC97" s="210"/>
      <c r="AD97" s="210"/>
      <c r="AE97" s="210"/>
      <c r="AF97" s="210"/>
      <c r="AG97" s="210" t="s">
        <v>836</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54">
        <v>53</v>
      </c>
      <c r="B98" s="255" t="s">
        <v>889</v>
      </c>
      <c r="C98" s="262" t="s">
        <v>960</v>
      </c>
      <c r="D98" s="256" t="s">
        <v>423</v>
      </c>
      <c r="E98" s="257">
        <v>2</v>
      </c>
      <c r="F98" s="258"/>
      <c r="G98" s="259">
        <f>ROUND(E98*F98,2)</f>
        <v>0</v>
      </c>
      <c r="H98" s="258"/>
      <c r="I98" s="259">
        <f>ROUND(E98*H98,2)</f>
        <v>0</v>
      </c>
      <c r="J98" s="258"/>
      <c r="K98" s="259">
        <f>ROUND(E98*J98,2)</f>
        <v>0</v>
      </c>
      <c r="L98" s="259">
        <v>21</v>
      </c>
      <c r="M98" s="259">
        <f>G98*(1+L98/100)</f>
        <v>0</v>
      </c>
      <c r="N98" s="257">
        <v>0</v>
      </c>
      <c r="O98" s="257">
        <f>ROUND(E98*N98,2)</f>
        <v>0</v>
      </c>
      <c r="P98" s="257">
        <v>0</v>
      </c>
      <c r="Q98" s="257">
        <f>ROUND(E98*P98,2)</f>
        <v>0</v>
      </c>
      <c r="R98" s="259"/>
      <c r="S98" s="259" t="s">
        <v>424</v>
      </c>
      <c r="T98" s="260" t="s">
        <v>260</v>
      </c>
      <c r="U98" s="221">
        <v>0</v>
      </c>
      <c r="V98" s="221">
        <f>ROUND(E98*U98,2)</f>
        <v>0</v>
      </c>
      <c r="W98" s="221"/>
      <c r="X98" s="221" t="s">
        <v>665</v>
      </c>
      <c r="Y98" s="221" t="s">
        <v>262</v>
      </c>
      <c r="Z98" s="210"/>
      <c r="AA98" s="210"/>
      <c r="AB98" s="210"/>
      <c r="AC98" s="210"/>
      <c r="AD98" s="210"/>
      <c r="AE98" s="210"/>
      <c r="AF98" s="210"/>
      <c r="AG98" s="210" t="s">
        <v>836</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54">
        <v>54</v>
      </c>
      <c r="B99" s="255" t="s">
        <v>889</v>
      </c>
      <c r="C99" s="262" t="s">
        <v>961</v>
      </c>
      <c r="D99" s="256" t="s">
        <v>423</v>
      </c>
      <c r="E99" s="257">
        <v>2</v>
      </c>
      <c r="F99" s="258"/>
      <c r="G99" s="259">
        <f>ROUND(E99*F99,2)</f>
        <v>0</v>
      </c>
      <c r="H99" s="258"/>
      <c r="I99" s="259">
        <f>ROUND(E99*H99,2)</f>
        <v>0</v>
      </c>
      <c r="J99" s="258"/>
      <c r="K99" s="259">
        <f>ROUND(E99*J99,2)</f>
        <v>0</v>
      </c>
      <c r="L99" s="259">
        <v>21</v>
      </c>
      <c r="M99" s="259">
        <f>G99*(1+L99/100)</f>
        <v>0</v>
      </c>
      <c r="N99" s="257">
        <v>0</v>
      </c>
      <c r="O99" s="257">
        <f>ROUND(E99*N99,2)</f>
        <v>0</v>
      </c>
      <c r="P99" s="257">
        <v>0</v>
      </c>
      <c r="Q99" s="257">
        <f>ROUND(E99*P99,2)</f>
        <v>0</v>
      </c>
      <c r="R99" s="259"/>
      <c r="S99" s="259" t="s">
        <v>424</v>
      </c>
      <c r="T99" s="260" t="s">
        <v>260</v>
      </c>
      <c r="U99" s="221">
        <v>0</v>
      </c>
      <c r="V99" s="221">
        <f>ROUND(E99*U99,2)</f>
        <v>0</v>
      </c>
      <c r="W99" s="221"/>
      <c r="X99" s="221" t="s">
        <v>665</v>
      </c>
      <c r="Y99" s="221" t="s">
        <v>262</v>
      </c>
      <c r="Z99" s="210"/>
      <c r="AA99" s="210"/>
      <c r="AB99" s="210"/>
      <c r="AC99" s="210"/>
      <c r="AD99" s="210"/>
      <c r="AE99" s="210"/>
      <c r="AF99" s="210"/>
      <c r="AG99" s="210" t="s">
        <v>836</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54">
        <v>55</v>
      </c>
      <c r="B100" s="255" t="s">
        <v>889</v>
      </c>
      <c r="C100" s="262" t="s">
        <v>962</v>
      </c>
      <c r="D100" s="256" t="s">
        <v>423</v>
      </c>
      <c r="E100" s="257">
        <v>1</v>
      </c>
      <c r="F100" s="258"/>
      <c r="G100" s="259">
        <f>ROUND(E100*F100,2)</f>
        <v>0</v>
      </c>
      <c r="H100" s="258"/>
      <c r="I100" s="259">
        <f>ROUND(E100*H100,2)</f>
        <v>0</v>
      </c>
      <c r="J100" s="258"/>
      <c r="K100" s="259">
        <f>ROUND(E100*J100,2)</f>
        <v>0</v>
      </c>
      <c r="L100" s="259">
        <v>21</v>
      </c>
      <c r="M100" s="259">
        <f>G100*(1+L100/100)</f>
        <v>0</v>
      </c>
      <c r="N100" s="257">
        <v>0</v>
      </c>
      <c r="O100" s="257">
        <f>ROUND(E100*N100,2)</f>
        <v>0</v>
      </c>
      <c r="P100" s="257">
        <v>0</v>
      </c>
      <c r="Q100" s="257">
        <f>ROUND(E100*P100,2)</f>
        <v>0</v>
      </c>
      <c r="R100" s="259"/>
      <c r="S100" s="259" t="s">
        <v>424</v>
      </c>
      <c r="T100" s="260" t="s">
        <v>260</v>
      </c>
      <c r="U100" s="221">
        <v>0</v>
      </c>
      <c r="V100" s="221">
        <f>ROUND(E100*U100,2)</f>
        <v>0</v>
      </c>
      <c r="W100" s="221"/>
      <c r="X100" s="221" t="s">
        <v>665</v>
      </c>
      <c r="Y100" s="221" t="s">
        <v>262</v>
      </c>
      <c r="Z100" s="210"/>
      <c r="AA100" s="210"/>
      <c r="AB100" s="210"/>
      <c r="AC100" s="210"/>
      <c r="AD100" s="210"/>
      <c r="AE100" s="210"/>
      <c r="AF100" s="210"/>
      <c r="AG100" s="210" t="s">
        <v>836</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54">
        <v>56</v>
      </c>
      <c r="B101" s="255" t="s">
        <v>889</v>
      </c>
      <c r="C101" s="262" t="s">
        <v>963</v>
      </c>
      <c r="D101" s="256" t="s">
        <v>423</v>
      </c>
      <c r="E101" s="257">
        <v>1</v>
      </c>
      <c r="F101" s="258"/>
      <c r="G101" s="259">
        <f>ROUND(E101*F101,2)</f>
        <v>0</v>
      </c>
      <c r="H101" s="258"/>
      <c r="I101" s="259">
        <f>ROUND(E101*H101,2)</f>
        <v>0</v>
      </c>
      <c r="J101" s="258"/>
      <c r="K101" s="259">
        <f>ROUND(E101*J101,2)</f>
        <v>0</v>
      </c>
      <c r="L101" s="259">
        <v>21</v>
      </c>
      <c r="M101" s="259">
        <f>G101*(1+L101/100)</f>
        <v>0</v>
      </c>
      <c r="N101" s="257">
        <v>0</v>
      </c>
      <c r="O101" s="257">
        <f>ROUND(E101*N101,2)</f>
        <v>0</v>
      </c>
      <c r="P101" s="257">
        <v>0</v>
      </c>
      <c r="Q101" s="257">
        <f>ROUND(E101*P101,2)</f>
        <v>0</v>
      </c>
      <c r="R101" s="259"/>
      <c r="S101" s="259" t="s">
        <v>424</v>
      </c>
      <c r="T101" s="260" t="s">
        <v>260</v>
      </c>
      <c r="U101" s="221">
        <v>0</v>
      </c>
      <c r="V101" s="221">
        <f>ROUND(E101*U101,2)</f>
        <v>0</v>
      </c>
      <c r="W101" s="221"/>
      <c r="X101" s="221" t="s">
        <v>665</v>
      </c>
      <c r="Y101" s="221" t="s">
        <v>262</v>
      </c>
      <c r="Z101" s="210"/>
      <c r="AA101" s="210"/>
      <c r="AB101" s="210"/>
      <c r="AC101" s="210"/>
      <c r="AD101" s="210"/>
      <c r="AE101" s="210"/>
      <c r="AF101" s="210"/>
      <c r="AG101" s="210" t="s">
        <v>836</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54">
        <v>57</v>
      </c>
      <c r="B102" s="255" t="s">
        <v>889</v>
      </c>
      <c r="C102" s="262" t="s">
        <v>964</v>
      </c>
      <c r="D102" s="256" t="s">
        <v>423</v>
      </c>
      <c r="E102" s="257">
        <v>2</v>
      </c>
      <c r="F102" s="258"/>
      <c r="G102" s="259">
        <f>ROUND(E102*F102,2)</f>
        <v>0</v>
      </c>
      <c r="H102" s="258"/>
      <c r="I102" s="259">
        <f>ROUND(E102*H102,2)</f>
        <v>0</v>
      </c>
      <c r="J102" s="258"/>
      <c r="K102" s="259">
        <f>ROUND(E102*J102,2)</f>
        <v>0</v>
      </c>
      <c r="L102" s="259">
        <v>21</v>
      </c>
      <c r="M102" s="259">
        <f>G102*(1+L102/100)</f>
        <v>0</v>
      </c>
      <c r="N102" s="257">
        <v>0</v>
      </c>
      <c r="O102" s="257">
        <f>ROUND(E102*N102,2)</f>
        <v>0</v>
      </c>
      <c r="P102" s="257">
        <v>0</v>
      </c>
      <c r="Q102" s="257">
        <f>ROUND(E102*P102,2)</f>
        <v>0</v>
      </c>
      <c r="R102" s="259"/>
      <c r="S102" s="259" t="s">
        <v>424</v>
      </c>
      <c r="T102" s="260" t="s">
        <v>260</v>
      </c>
      <c r="U102" s="221">
        <v>0</v>
      </c>
      <c r="V102" s="221">
        <f>ROUND(E102*U102,2)</f>
        <v>0</v>
      </c>
      <c r="W102" s="221"/>
      <c r="X102" s="221" t="s">
        <v>665</v>
      </c>
      <c r="Y102" s="221" t="s">
        <v>262</v>
      </c>
      <c r="Z102" s="210"/>
      <c r="AA102" s="210"/>
      <c r="AB102" s="210"/>
      <c r="AC102" s="210"/>
      <c r="AD102" s="210"/>
      <c r="AE102" s="210"/>
      <c r="AF102" s="210"/>
      <c r="AG102" s="210" t="s">
        <v>836</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54">
        <v>58</v>
      </c>
      <c r="B103" s="255" t="s">
        <v>889</v>
      </c>
      <c r="C103" s="262" t="s">
        <v>965</v>
      </c>
      <c r="D103" s="256" t="s">
        <v>423</v>
      </c>
      <c r="E103" s="257">
        <v>1</v>
      </c>
      <c r="F103" s="258"/>
      <c r="G103" s="259">
        <f>ROUND(E103*F103,2)</f>
        <v>0</v>
      </c>
      <c r="H103" s="258"/>
      <c r="I103" s="259">
        <f>ROUND(E103*H103,2)</f>
        <v>0</v>
      </c>
      <c r="J103" s="258"/>
      <c r="K103" s="259">
        <f>ROUND(E103*J103,2)</f>
        <v>0</v>
      </c>
      <c r="L103" s="259">
        <v>21</v>
      </c>
      <c r="M103" s="259">
        <f>G103*(1+L103/100)</f>
        <v>0</v>
      </c>
      <c r="N103" s="257">
        <v>0</v>
      </c>
      <c r="O103" s="257">
        <f>ROUND(E103*N103,2)</f>
        <v>0</v>
      </c>
      <c r="P103" s="257">
        <v>0</v>
      </c>
      <c r="Q103" s="257">
        <f>ROUND(E103*P103,2)</f>
        <v>0</v>
      </c>
      <c r="R103" s="259"/>
      <c r="S103" s="259" t="s">
        <v>424</v>
      </c>
      <c r="T103" s="260" t="s">
        <v>260</v>
      </c>
      <c r="U103" s="221">
        <v>0</v>
      </c>
      <c r="V103" s="221">
        <f>ROUND(E103*U103,2)</f>
        <v>0</v>
      </c>
      <c r="W103" s="221"/>
      <c r="X103" s="221" t="s">
        <v>665</v>
      </c>
      <c r="Y103" s="221" t="s">
        <v>262</v>
      </c>
      <c r="Z103" s="210"/>
      <c r="AA103" s="210"/>
      <c r="AB103" s="210"/>
      <c r="AC103" s="210"/>
      <c r="AD103" s="210"/>
      <c r="AE103" s="210"/>
      <c r="AF103" s="210"/>
      <c r="AG103" s="210" t="s">
        <v>836</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54">
        <v>59</v>
      </c>
      <c r="B104" s="255" t="s">
        <v>889</v>
      </c>
      <c r="C104" s="262" t="s">
        <v>966</v>
      </c>
      <c r="D104" s="256" t="s">
        <v>423</v>
      </c>
      <c r="E104" s="257">
        <v>1</v>
      </c>
      <c r="F104" s="258"/>
      <c r="G104" s="259">
        <f>ROUND(E104*F104,2)</f>
        <v>0</v>
      </c>
      <c r="H104" s="258"/>
      <c r="I104" s="259">
        <f>ROUND(E104*H104,2)</f>
        <v>0</v>
      </c>
      <c r="J104" s="258"/>
      <c r="K104" s="259">
        <f>ROUND(E104*J104,2)</f>
        <v>0</v>
      </c>
      <c r="L104" s="259">
        <v>21</v>
      </c>
      <c r="M104" s="259">
        <f>G104*(1+L104/100)</f>
        <v>0</v>
      </c>
      <c r="N104" s="257">
        <v>0</v>
      </c>
      <c r="O104" s="257">
        <f>ROUND(E104*N104,2)</f>
        <v>0</v>
      </c>
      <c r="P104" s="257">
        <v>0</v>
      </c>
      <c r="Q104" s="257">
        <f>ROUND(E104*P104,2)</f>
        <v>0</v>
      </c>
      <c r="R104" s="259"/>
      <c r="S104" s="259" t="s">
        <v>424</v>
      </c>
      <c r="T104" s="260" t="s">
        <v>260</v>
      </c>
      <c r="U104" s="221">
        <v>0</v>
      </c>
      <c r="V104" s="221">
        <f>ROUND(E104*U104,2)</f>
        <v>0</v>
      </c>
      <c r="W104" s="221"/>
      <c r="X104" s="221" t="s">
        <v>665</v>
      </c>
      <c r="Y104" s="221" t="s">
        <v>262</v>
      </c>
      <c r="Z104" s="210"/>
      <c r="AA104" s="210"/>
      <c r="AB104" s="210"/>
      <c r="AC104" s="210"/>
      <c r="AD104" s="210"/>
      <c r="AE104" s="210"/>
      <c r="AF104" s="210"/>
      <c r="AG104" s="210" t="s">
        <v>836</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54">
        <v>60</v>
      </c>
      <c r="B105" s="255" t="s">
        <v>889</v>
      </c>
      <c r="C105" s="262" t="s">
        <v>967</v>
      </c>
      <c r="D105" s="256" t="s">
        <v>423</v>
      </c>
      <c r="E105" s="257">
        <v>1</v>
      </c>
      <c r="F105" s="258"/>
      <c r="G105" s="259">
        <f>ROUND(E105*F105,2)</f>
        <v>0</v>
      </c>
      <c r="H105" s="258"/>
      <c r="I105" s="259">
        <f>ROUND(E105*H105,2)</f>
        <v>0</v>
      </c>
      <c r="J105" s="258"/>
      <c r="K105" s="259">
        <f>ROUND(E105*J105,2)</f>
        <v>0</v>
      </c>
      <c r="L105" s="259">
        <v>21</v>
      </c>
      <c r="M105" s="259">
        <f>G105*(1+L105/100)</f>
        <v>0</v>
      </c>
      <c r="N105" s="257">
        <v>0</v>
      </c>
      <c r="O105" s="257">
        <f>ROUND(E105*N105,2)</f>
        <v>0</v>
      </c>
      <c r="P105" s="257">
        <v>0</v>
      </c>
      <c r="Q105" s="257">
        <f>ROUND(E105*P105,2)</f>
        <v>0</v>
      </c>
      <c r="R105" s="259"/>
      <c r="S105" s="259" t="s">
        <v>424</v>
      </c>
      <c r="T105" s="260" t="s">
        <v>260</v>
      </c>
      <c r="U105" s="221">
        <v>0</v>
      </c>
      <c r="V105" s="221">
        <f>ROUND(E105*U105,2)</f>
        <v>0</v>
      </c>
      <c r="W105" s="221"/>
      <c r="X105" s="221" t="s">
        <v>665</v>
      </c>
      <c r="Y105" s="221" t="s">
        <v>262</v>
      </c>
      <c r="Z105" s="210"/>
      <c r="AA105" s="210"/>
      <c r="AB105" s="210"/>
      <c r="AC105" s="210"/>
      <c r="AD105" s="210"/>
      <c r="AE105" s="210"/>
      <c r="AF105" s="210"/>
      <c r="AG105" s="210" t="s">
        <v>836</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54">
        <v>61</v>
      </c>
      <c r="B106" s="255" t="s">
        <v>889</v>
      </c>
      <c r="C106" s="262" t="s">
        <v>968</v>
      </c>
      <c r="D106" s="256" t="s">
        <v>423</v>
      </c>
      <c r="E106" s="257">
        <v>1</v>
      </c>
      <c r="F106" s="258"/>
      <c r="G106" s="259">
        <f>ROUND(E106*F106,2)</f>
        <v>0</v>
      </c>
      <c r="H106" s="258"/>
      <c r="I106" s="259">
        <f>ROUND(E106*H106,2)</f>
        <v>0</v>
      </c>
      <c r="J106" s="258"/>
      <c r="K106" s="259">
        <f>ROUND(E106*J106,2)</f>
        <v>0</v>
      </c>
      <c r="L106" s="259">
        <v>21</v>
      </c>
      <c r="M106" s="259">
        <f>G106*(1+L106/100)</f>
        <v>0</v>
      </c>
      <c r="N106" s="257">
        <v>0</v>
      </c>
      <c r="O106" s="257">
        <f>ROUND(E106*N106,2)</f>
        <v>0</v>
      </c>
      <c r="P106" s="257">
        <v>0</v>
      </c>
      <c r="Q106" s="257">
        <f>ROUND(E106*P106,2)</f>
        <v>0</v>
      </c>
      <c r="R106" s="259"/>
      <c r="S106" s="259" t="s">
        <v>424</v>
      </c>
      <c r="T106" s="260" t="s">
        <v>260</v>
      </c>
      <c r="U106" s="221">
        <v>0</v>
      </c>
      <c r="V106" s="221">
        <f>ROUND(E106*U106,2)</f>
        <v>0</v>
      </c>
      <c r="W106" s="221"/>
      <c r="X106" s="221" t="s">
        <v>665</v>
      </c>
      <c r="Y106" s="221" t="s">
        <v>262</v>
      </c>
      <c r="Z106" s="210"/>
      <c r="AA106" s="210"/>
      <c r="AB106" s="210"/>
      <c r="AC106" s="210"/>
      <c r="AD106" s="210"/>
      <c r="AE106" s="210"/>
      <c r="AF106" s="210"/>
      <c r="AG106" s="210" t="s">
        <v>836</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54">
        <v>62</v>
      </c>
      <c r="B107" s="255" t="s">
        <v>889</v>
      </c>
      <c r="C107" s="262" t="s">
        <v>969</v>
      </c>
      <c r="D107" s="256" t="s">
        <v>423</v>
      </c>
      <c r="E107" s="257">
        <v>2</v>
      </c>
      <c r="F107" s="258"/>
      <c r="G107" s="259">
        <f>ROUND(E107*F107,2)</f>
        <v>0</v>
      </c>
      <c r="H107" s="258"/>
      <c r="I107" s="259">
        <f>ROUND(E107*H107,2)</f>
        <v>0</v>
      </c>
      <c r="J107" s="258"/>
      <c r="K107" s="259">
        <f>ROUND(E107*J107,2)</f>
        <v>0</v>
      </c>
      <c r="L107" s="259">
        <v>21</v>
      </c>
      <c r="M107" s="259">
        <f>G107*(1+L107/100)</f>
        <v>0</v>
      </c>
      <c r="N107" s="257">
        <v>0</v>
      </c>
      <c r="O107" s="257">
        <f>ROUND(E107*N107,2)</f>
        <v>0</v>
      </c>
      <c r="P107" s="257">
        <v>0</v>
      </c>
      <c r="Q107" s="257">
        <f>ROUND(E107*P107,2)</f>
        <v>0</v>
      </c>
      <c r="R107" s="259"/>
      <c r="S107" s="259" t="s">
        <v>424</v>
      </c>
      <c r="T107" s="260" t="s">
        <v>260</v>
      </c>
      <c r="U107" s="221">
        <v>0</v>
      </c>
      <c r="V107" s="221">
        <f>ROUND(E107*U107,2)</f>
        <v>0</v>
      </c>
      <c r="W107" s="221"/>
      <c r="X107" s="221" t="s">
        <v>665</v>
      </c>
      <c r="Y107" s="221" t="s">
        <v>262</v>
      </c>
      <c r="Z107" s="210"/>
      <c r="AA107" s="210"/>
      <c r="AB107" s="210"/>
      <c r="AC107" s="210"/>
      <c r="AD107" s="210"/>
      <c r="AE107" s="210"/>
      <c r="AF107" s="210"/>
      <c r="AG107" s="210" t="s">
        <v>836</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54">
        <v>63</v>
      </c>
      <c r="B108" s="255" t="s">
        <v>889</v>
      </c>
      <c r="C108" s="262" t="s">
        <v>970</v>
      </c>
      <c r="D108" s="256" t="s">
        <v>423</v>
      </c>
      <c r="E108" s="257">
        <v>2</v>
      </c>
      <c r="F108" s="258"/>
      <c r="G108" s="259">
        <f>ROUND(E108*F108,2)</f>
        <v>0</v>
      </c>
      <c r="H108" s="258"/>
      <c r="I108" s="259">
        <f>ROUND(E108*H108,2)</f>
        <v>0</v>
      </c>
      <c r="J108" s="258"/>
      <c r="K108" s="259">
        <f>ROUND(E108*J108,2)</f>
        <v>0</v>
      </c>
      <c r="L108" s="259">
        <v>21</v>
      </c>
      <c r="M108" s="259">
        <f>G108*(1+L108/100)</f>
        <v>0</v>
      </c>
      <c r="N108" s="257">
        <v>0</v>
      </c>
      <c r="O108" s="257">
        <f>ROUND(E108*N108,2)</f>
        <v>0</v>
      </c>
      <c r="P108" s="257">
        <v>0</v>
      </c>
      <c r="Q108" s="257">
        <f>ROUND(E108*P108,2)</f>
        <v>0</v>
      </c>
      <c r="R108" s="259"/>
      <c r="S108" s="259" t="s">
        <v>424</v>
      </c>
      <c r="T108" s="260" t="s">
        <v>260</v>
      </c>
      <c r="U108" s="221">
        <v>0</v>
      </c>
      <c r="V108" s="221">
        <f>ROUND(E108*U108,2)</f>
        <v>0</v>
      </c>
      <c r="W108" s="221"/>
      <c r="X108" s="221" t="s">
        <v>665</v>
      </c>
      <c r="Y108" s="221" t="s">
        <v>262</v>
      </c>
      <c r="Z108" s="210"/>
      <c r="AA108" s="210"/>
      <c r="AB108" s="210"/>
      <c r="AC108" s="210"/>
      <c r="AD108" s="210"/>
      <c r="AE108" s="210"/>
      <c r="AF108" s="210"/>
      <c r="AG108" s="210" t="s">
        <v>836</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54">
        <v>64</v>
      </c>
      <c r="B109" s="255" t="s">
        <v>889</v>
      </c>
      <c r="C109" s="262" t="s">
        <v>971</v>
      </c>
      <c r="D109" s="256" t="s">
        <v>423</v>
      </c>
      <c r="E109" s="257">
        <v>3</v>
      </c>
      <c r="F109" s="258"/>
      <c r="G109" s="259">
        <f>ROUND(E109*F109,2)</f>
        <v>0</v>
      </c>
      <c r="H109" s="258"/>
      <c r="I109" s="259">
        <f>ROUND(E109*H109,2)</f>
        <v>0</v>
      </c>
      <c r="J109" s="258"/>
      <c r="K109" s="259">
        <f>ROUND(E109*J109,2)</f>
        <v>0</v>
      </c>
      <c r="L109" s="259">
        <v>21</v>
      </c>
      <c r="M109" s="259">
        <f>G109*(1+L109/100)</f>
        <v>0</v>
      </c>
      <c r="N109" s="257">
        <v>0</v>
      </c>
      <c r="O109" s="257">
        <f>ROUND(E109*N109,2)</f>
        <v>0</v>
      </c>
      <c r="P109" s="257">
        <v>0</v>
      </c>
      <c r="Q109" s="257">
        <f>ROUND(E109*P109,2)</f>
        <v>0</v>
      </c>
      <c r="R109" s="259"/>
      <c r="S109" s="259" t="s">
        <v>424</v>
      </c>
      <c r="T109" s="260" t="s">
        <v>260</v>
      </c>
      <c r="U109" s="221">
        <v>0</v>
      </c>
      <c r="V109" s="221">
        <f>ROUND(E109*U109,2)</f>
        <v>0</v>
      </c>
      <c r="W109" s="221"/>
      <c r="X109" s="221" t="s">
        <v>665</v>
      </c>
      <c r="Y109" s="221" t="s">
        <v>262</v>
      </c>
      <c r="Z109" s="210"/>
      <c r="AA109" s="210"/>
      <c r="AB109" s="210"/>
      <c r="AC109" s="210"/>
      <c r="AD109" s="210"/>
      <c r="AE109" s="210"/>
      <c r="AF109" s="210"/>
      <c r="AG109" s="210" t="s">
        <v>836</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54">
        <v>65</v>
      </c>
      <c r="B110" s="255" t="s">
        <v>889</v>
      </c>
      <c r="C110" s="262" t="s">
        <v>972</v>
      </c>
      <c r="D110" s="256" t="s">
        <v>423</v>
      </c>
      <c r="E110" s="257">
        <v>1</v>
      </c>
      <c r="F110" s="258"/>
      <c r="G110" s="259">
        <f>ROUND(E110*F110,2)</f>
        <v>0</v>
      </c>
      <c r="H110" s="258"/>
      <c r="I110" s="259">
        <f>ROUND(E110*H110,2)</f>
        <v>0</v>
      </c>
      <c r="J110" s="258"/>
      <c r="K110" s="259">
        <f>ROUND(E110*J110,2)</f>
        <v>0</v>
      </c>
      <c r="L110" s="259">
        <v>21</v>
      </c>
      <c r="M110" s="259">
        <f>G110*(1+L110/100)</f>
        <v>0</v>
      </c>
      <c r="N110" s="257">
        <v>0</v>
      </c>
      <c r="O110" s="257">
        <f>ROUND(E110*N110,2)</f>
        <v>0</v>
      </c>
      <c r="P110" s="257">
        <v>0</v>
      </c>
      <c r="Q110" s="257">
        <f>ROUND(E110*P110,2)</f>
        <v>0</v>
      </c>
      <c r="R110" s="259"/>
      <c r="S110" s="259" t="s">
        <v>424</v>
      </c>
      <c r="T110" s="260" t="s">
        <v>260</v>
      </c>
      <c r="U110" s="221">
        <v>0</v>
      </c>
      <c r="V110" s="221">
        <f>ROUND(E110*U110,2)</f>
        <v>0</v>
      </c>
      <c r="W110" s="221"/>
      <c r="X110" s="221" t="s">
        <v>665</v>
      </c>
      <c r="Y110" s="221" t="s">
        <v>262</v>
      </c>
      <c r="Z110" s="210"/>
      <c r="AA110" s="210"/>
      <c r="AB110" s="210"/>
      <c r="AC110" s="210"/>
      <c r="AD110" s="210"/>
      <c r="AE110" s="210"/>
      <c r="AF110" s="210"/>
      <c r="AG110" s="210" t="s">
        <v>836</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54">
        <v>66</v>
      </c>
      <c r="B111" s="255" t="s">
        <v>889</v>
      </c>
      <c r="C111" s="262" t="s">
        <v>973</v>
      </c>
      <c r="D111" s="256" t="s">
        <v>423</v>
      </c>
      <c r="E111" s="257">
        <v>1</v>
      </c>
      <c r="F111" s="258"/>
      <c r="G111" s="259">
        <f>ROUND(E111*F111,2)</f>
        <v>0</v>
      </c>
      <c r="H111" s="258"/>
      <c r="I111" s="259">
        <f>ROUND(E111*H111,2)</f>
        <v>0</v>
      </c>
      <c r="J111" s="258"/>
      <c r="K111" s="259">
        <f>ROUND(E111*J111,2)</f>
        <v>0</v>
      </c>
      <c r="L111" s="259">
        <v>21</v>
      </c>
      <c r="M111" s="259">
        <f>G111*(1+L111/100)</f>
        <v>0</v>
      </c>
      <c r="N111" s="257">
        <v>0</v>
      </c>
      <c r="O111" s="257">
        <f>ROUND(E111*N111,2)</f>
        <v>0</v>
      </c>
      <c r="P111" s="257">
        <v>0</v>
      </c>
      <c r="Q111" s="257">
        <f>ROUND(E111*P111,2)</f>
        <v>0</v>
      </c>
      <c r="R111" s="259"/>
      <c r="S111" s="259" t="s">
        <v>424</v>
      </c>
      <c r="T111" s="260" t="s">
        <v>260</v>
      </c>
      <c r="U111" s="221">
        <v>0</v>
      </c>
      <c r="V111" s="221">
        <f>ROUND(E111*U111,2)</f>
        <v>0</v>
      </c>
      <c r="W111" s="221"/>
      <c r="X111" s="221" t="s">
        <v>665</v>
      </c>
      <c r="Y111" s="221" t="s">
        <v>262</v>
      </c>
      <c r="Z111" s="210"/>
      <c r="AA111" s="210"/>
      <c r="AB111" s="210"/>
      <c r="AC111" s="210"/>
      <c r="AD111" s="210"/>
      <c r="AE111" s="210"/>
      <c r="AF111" s="210"/>
      <c r="AG111" s="210" t="s">
        <v>836</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54">
        <v>67</v>
      </c>
      <c r="B112" s="255" t="s">
        <v>889</v>
      </c>
      <c r="C112" s="262" t="s">
        <v>974</v>
      </c>
      <c r="D112" s="256" t="s">
        <v>423</v>
      </c>
      <c r="E112" s="257">
        <v>4</v>
      </c>
      <c r="F112" s="258"/>
      <c r="G112" s="259">
        <f>ROUND(E112*F112,2)</f>
        <v>0</v>
      </c>
      <c r="H112" s="258"/>
      <c r="I112" s="259">
        <f>ROUND(E112*H112,2)</f>
        <v>0</v>
      </c>
      <c r="J112" s="258"/>
      <c r="K112" s="259">
        <f>ROUND(E112*J112,2)</f>
        <v>0</v>
      </c>
      <c r="L112" s="259">
        <v>21</v>
      </c>
      <c r="M112" s="259">
        <f>G112*(1+L112/100)</f>
        <v>0</v>
      </c>
      <c r="N112" s="257">
        <v>0</v>
      </c>
      <c r="O112" s="257">
        <f>ROUND(E112*N112,2)</f>
        <v>0</v>
      </c>
      <c r="P112" s="257">
        <v>0</v>
      </c>
      <c r="Q112" s="257">
        <f>ROUND(E112*P112,2)</f>
        <v>0</v>
      </c>
      <c r="R112" s="259"/>
      <c r="S112" s="259" t="s">
        <v>424</v>
      </c>
      <c r="T112" s="260" t="s">
        <v>260</v>
      </c>
      <c r="U112" s="221">
        <v>0</v>
      </c>
      <c r="V112" s="221">
        <f>ROUND(E112*U112,2)</f>
        <v>0</v>
      </c>
      <c r="W112" s="221"/>
      <c r="X112" s="221" t="s">
        <v>665</v>
      </c>
      <c r="Y112" s="221" t="s">
        <v>262</v>
      </c>
      <c r="Z112" s="210"/>
      <c r="AA112" s="210"/>
      <c r="AB112" s="210"/>
      <c r="AC112" s="210"/>
      <c r="AD112" s="210"/>
      <c r="AE112" s="210"/>
      <c r="AF112" s="210"/>
      <c r="AG112" s="210" t="s">
        <v>836</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54">
        <v>68</v>
      </c>
      <c r="B113" s="255" t="s">
        <v>889</v>
      </c>
      <c r="C113" s="262" t="s">
        <v>975</v>
      </c>
      <c r="D113" s="256" t="s">
        <v>423</v>
      </c>
      <c r="E113" s="257">
        <v>2</v>
      </c>
      <c r="F113" s="258"/>
      <c r="G113" s="259">
        <f>ROUND(E113*F113,2)</f>
        <v>0</v>
      </c>
      <c r="H113" s="258"/>
      <c r="I113" s="259">
        <f>ROUND(E113*H113,2)</f>
        <v>0</v>
      </c>
      <c r="J113" s="258"/>
      <c r="K113" s="259">
        <f>ROUND(E113*J113,2)</f>
        <v>0</v>
      </c>
      <c r="L113" s="259">
        <v>21</v>
      </c>
      <c r="M113" s="259">
        <f>G113*(1+L113/100)</f>
        <v>0</v>
      </c>
      <c r="N113" s="257">
        <v>0</v>
      </c>
      <c r="O113" s="257">
        <f>ROUND(E113*N113,2)</f>
        <v>0</v>
      </c>
      <c r="P113" s="257">
        <v>0</v>
      </c>
      <c r="Q113" s="257">
        <f>ROUND(E113*P113,2)</f>
        <v>0</v>
      </c>
      <c r="R113" s="259"/>
      <c r="S113" s="259" t="s">
        <v>424</v>
      </c>
      <c r="T113" s="260" t="s">
        <v>260</v>
      </c>
      <c r="U113" s="221">
        <v>0</v>
      </c>
      <c r="V113" s="221">
        <f>ROUND(E113*U113,2)</f>
        <v>0</v>
      </c>
      <c r="W113" s="221"/>
      <c r="X113" s="221" t="s">
        <v>665</v>
      </c>
      <c r="Y113" s="221" t="s">
        <v>262</v>
      </c>
      <c r="Z113" s="210"/>
      <c r="AA113" s="210"/>
      <c r="AB113" s="210"/>
      <c r="AC113" s="210"/>
      <c r="AD113" s="210"/>
      <c r="AE113" s="210"/>
      <c r="AF113" s="210"/>
      <c r="AG113" s="210" t="s">
        <v>836</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4">
        <v>69</v>
      </c>
      <c r="B114" s="235" t="s">
        <v>889</v>
      </c>
      <c r="C114" s="245" t="s">
        <v>976</v>
      </c>
      <c r="D114" s="236" t="s">
        <v>423</v>
      </c>
      <c r="E114" s="237">
        <v>1</v>
      </c>
      <c r="F114" s="238"/>
      <c r="G114" s="239">
        <f>ROUND(E114*F114,2)</f>
        <v>0</v>
      </c>
      <c r="H114" s="238"/>
      <c r="I114" s="239">
        <f>ROUND(E114*H114,2)</f>
        <v>0</v>
      </c>
      <c r="J114" s="238"/>
      <c r="K114" s="239">
        <f>ROUND(E114*J114,2)</f>
        <v>0</v>
      </c>
      <c r="L114" s="239">
        <v>21</v>
      </c>
      <c r="M114" s="239">
        <f>G114*(1+L114/100)</f>
        <v>0</v>
      </c>
      <c r="N114" s="237">
        <v>0</v>
      </c>
      <c r="O114" s="237">
        <f>ROUND(E114*N114,2)</f>
        <v>0</v>
      </c>
      <c r="P114" s="237">
        <v>0</v>
      </c>
      <c r="Q114" s="237">
        <f>ROUND(E114*P114,2)</f>
        <v>0</v>
      </c>
      <c r="R114" s="239"/>
      <c r="S114" s="239" t="s">
        <v>424</v>
      </c>
      <c r="T114" s="240" t="s">
        <v>260</v>
      </c>
      <c r="U114" s="221">
        <v>0</v>
      </c>
      <c r="V114" s="221">
        <f>ROUND(E114*U114,2)</f>
        <v>0</v>
      </c>
      <c r="W114" s="221"/>
      <c r="X114" s="221" t="s">
        <v>665</v>
      </c>
      <c r="Y114" s="221" t="s">
        <v>262</v>
      </c>
      <c r="Z114" s="210"/>
      <c r="AA114" s="210"/>
      <c r="AB114" s="210"/>
      <c r="AC114" s="210"/>
      <c r="AD114" s="210"/>
      <c r="AE114" s="210"/>
      <c r="AF114" s="210"/>
      <c r="AG114" s="210" t="s">
        <v>836</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46" t="s">
        <v>977</v>
      </c>
      <c r="D115" s="242"/>
      <c r="E115" s="242"/>
      <c r="F115" s="242"/>
      <c r="G115" s="242"/>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265</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4">
        <v>70</v>
      </c>
      <c r="B116" s="235" t="s">
        <v>889</v>
      </c>
      <c r="C116" s="245" t="s">
        <v>978</v>
      </c>
      <c r="D116" s="236" t="s">
        <v>423</v>
      </c>
      <c r="E116" s="237">
        <v>1</v>
      </c>
      <c r="F116" s="238"/>
      <c r="G116" s="239">
        <f>ROUND(E116*F116,2)</f>
        <v>0</v>
      </c>
      <c r="H116" s="238"/>
      <c r="I116" s="239">
        <f>ROUND(E116*H116,2)</f>
        <v>0</v>
      </c>
      <c r="J116" s="238"/>
      <c r="K116" s="239">
        <f>ROUND(E116*J116,2)</f>
        <v>0</v>
      </c>
      <c r="L116" s="239">
        <v>21</v>
      </c>
      <c r="M116" s="239">
        <f>G116*(1+L116/100)</f>
        <v>0</v>
      </c>
      <c r="N116" s="237">
        <v>0</v>
      </c>
      <c r="O116" s="237">
        <f>ROUND(E116*N116,2)</f>
        <v>0</v>
      </c>
      <c r="P116" s="237">
        <v>0</v>
      </c>
      <c r="Q116" s="237">
        <f>ROUND(E116*P116,2)</f>
        <v>0</v>
      </c>
      <c r="R116" s="239"/>
      <c r="S116" s="239" t="s">
        <v>424</v>
      </c>
      <c r="T116" s="240" t="s">
        <v>260</v>
      </c>
      <c r="U116" s="221">
        <v>0</v>
      </c>
      <c r="V116" s="221">
        <f>ROUND(E116*U116,2)</f>
        <v>0</v>
      </c>
      <c r="W116" s="221"/>
      <c r="X116" s="221" t="s">
        <v>665</v>
      </c>
      <c r="Y116" s="221" t="s">
        <v>262</v>
      </c>
      <c r="Z116" s="210"/>
      <c r="AA116" s="210"/>
      <c r="AB116" s="210"/>
      <c r="AC116" s="210"/>
      <c r="AD116" s="210"/>
      <c r="AE116" s="210"/>
      <c r="AF116" s="210"/>
      <c r="AG116" s="210" t="s">
        <v>836</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46" t="s">
        <v>977</v>
      </c>
      <c r="D117" s="242"/>
      <c r="E117" s="242"/>
      <c r="F117" s="242"/>
      <c r="G117" s="242"/>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265</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54">
        <v>71</v>
      </c>
      <c r="B118" s="255" t="s">
        <v>889</v>
      </c>
      <c r="C118" s="262" t="s">
        <v>979</v>
      </c>
      <c r="D118" s="256" t="s">
        <v>423</v>
      </c>
      <c r="E118" s="257">
        <v>8</v>
      </c>
      <c r="F118" s="258"/>
      <c r="G118" s="259">
        <f>ROUND(E118*F118,2)</f>
        <v>0</v>
      </c>
      <c r="H118" s="258"/>
      <c r="I118" s="259">
        <f>ROUND(E118*H118,2)</f>
        <v>0</v>
      </c>
      <c r="J118" s="258"/>
      <c r="K118" s="259">
        <f>ROUND(E118*J118,2)</f>
        <v>0</v>
      </c>
      <c r="L118" s="259">
        <v>21</v>
      </c>
      <c r="M118" s="259">
        <f>G118*(1+L118/100)</f>
        <v>0</v>
      </c>
      <c r="N118" s="257">
        <v>0</v>
      </c>
      <c r="O118" s="257">
        <f>ROUND(E118*N118,2)</f>
        <v>0</v>
      </c>
      <c r="P118" s="257">
        <v>0</v>
      </c>
      <c r="Q118" s="257">
        <f>ROUND(E118*P118,2)</f>
        <v>0</v>
      </c>
      <c r="R118" s="259"/>
      <c r="S118" s="259" t="s">
        <v>424</v>
      </c>
      <c r="T118" s="260" t="s">
        <v>260</v>
      </c>
      <c r="U118" s="221">
        <v>0</v>
      </c>
      <c r="V118" s="221">
        <f>ROUND(E118*U118,2)</f>
        <v>0</v>
      </c>
      <c r="W118" s="221"/>
      <c r="X118" s="221" t="s">
        <v>665</v>
      </c>
      <c r="Y118" s="221" t="s">
        <v>262</v>
      </c>
      <c r="Z118" s="210"/>
      <c r="AA118" s="210"/>
      <c r="AB118" s="210"/>
      <c r="AC118" s="210"/>
      <c r="AD118" s="210"/>
      <c r="AE118" s="210"/>
      <c r="AF118" s="210"/>
      <c r="AG118" s="210" t="s">
        <v>836</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54">
        <v>72</v>
      </c>
      <c r="B119" s="255" t="s">
        <v>889</v>
      </c>
      <c r="C119" s="262" t="s">
        <v>980</v>
      </c>
      <c r="D119" s="256" t="s">
        <v>309</v>
      </c>
      <c r="E119" s="257">
        <v>135</v>
      </c>
      <c r="F119" s="258"/>
      <c r="G119" s="259">
        <f>ROUND(E119*F119,2)</f>
        <v>0</v>
      </c>
      <c r="H119" s="258"/>
      <c r="I119" s="259">
        <f>ROUND(E119*H119,2)</f>
        <v>0</v>
      </c>
      <c r="J119" s="258"/>
      <c r="K119" s="259">
        <f>ROUND(E119*J119,2)</f>
        <v>0</v>
      </c>
      <c r="L119" s="259">
        <v>21</v>
      </c>
      <c r="M119" s="259">
        <f>G119*(1+L119/100)</f>
        <v>0</v>
      </c>
      <c r="N119" s="257">
        <v>0</v>
      </c>
      <c r="O119" s="257">
        <f>ROUND(E119*N119,2)</f>
        <v>0</v>
      </c>
      <c r="P119" s="257">
        <v>0</v>
      </c>
      <c r="Q119" s="257">
        <f>ROUND(E119*P119,2)</f>
        <v>0</v>
      </c>
      <c r="R119" s="259"/>
      <c r="S119" s="259" t="s">
        <v>424</v>
      </c>
      <c r="T119" s="260" t="s">
        <v>260</v>
      </c>
      <c r="U119" s="221">
        <v>0</v>
      </c>
      <c r="V119" s="221">
        <f>ROUND(E119*U119,2)</f>
        <v>0</v>
      </c>
      <c r="W119" s="221"/>
      <c r="X119" s="221" t="s">
        <v>665</v>
      </c>
      <c r="Y119" s="221" t="s">
        <v>262</v>
      </c>
      <c r="Z119" s="210"/>
      <c r="AA119" s="210"/>
      <c r="AB119" s="210"/>
      <c r="AC119" s="210"/>
      <c r="AD119" s="210"/>
      <c r="AE119" s="210"/>
      <c r="AF119" s="210"/>
      <c r="AG119" s="210" t="s">
        <v>836</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54">
        <v>73</v>
      </c>
      <c r="B120" s="255" t="s">
        <v>981</v>
      </c>
      <c r="C120" s="262" t="s">
        <v>982</v>
      </c>
      <c r="D120" s="256" t="s">
        <v>309</v>
      </c>
      <c r="E120" s="257">
        <v>190</v>
      </c>
      <c r="F120" s="258"/>
      <c r="G120" s="259">
        <f>ROUND(E120*F120,2)</f>
        <v>0</v>
      </c>
      <c r="H120" s="258"/>
      <c r="I120" s="259">
        <f>ROUND(E120*H120,2)</f>
        <v>0</v>
      </c>
      <c r="J120" s="258"/>
      <c r="K120" s="259">
        <f>ROUND(E120*J120,2)</f>
        <v>0</v>
      </c>
      <c r="L120" s="259">
        <v>21</v>
      </c>
      <c r="M120" s="259">
        <f>G120*(1+L120/100)</f>
        <v>0</v>
      </c>
      <c r="N120" s="257">
        <v>1.0000000000000001E-5</v>
      </c>
      <c r="O120" s="257">
        <f>ROUND(E120*N120,2)</f>
        <v>0</v>
      </c>
      <c r="P120" s="257">
        <v>0</v>
      </c>
      <c r="Q120" s="257">
        <f>ROUND(E120*P120,2)</f>
        <v>0</v>
      </c>
      <c r="R120" s="259"/>
      <c r="S120" s="259" t="s">
        <v>424</v>
      </c>
      <c r="T120" s="260" t="s">
        <v>260</v>
      </c>
      <c r="U120" s="221">
        <v>0.06</v>
      </c>
      <c r="V120" s="221">
        <f>ROUND(E120*U120,2)</f>
        <v>11.4</v>
      </c>
      <c r="W120" s="221"/>
      <c r="X120" s="221" t="s">
        <v>301</v>
      </c>
      <c r="Y120" s="221" t="s">
        <v>262</v>
      </c>
      <c r="Z120" s="210"/>
      <c r="AA120" s="210"/>
      <c r="AB120" s="210"/>
      <c r="AC120" s="210"/>
      <c r="AD120" s="210"/>
      <c r="AE120" s="210"/>
      <c r="AF120" s="210"/>
      <c r="AG120" s="210" t="s">
        <v>850</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54">
        <v>74</v>
      </c>
      <c r="B121" s="255" t="s">
        <v>889</v>
      </c>
      <c r="C121" s="262" t="s">
        <v>983</v>
      </c>
      <c r="D121" s="256" t="s">
        <v>423</v>
      </c>
      <c r="E121" s="257">
        <v>1</v>
      </c>
      <c r="F121" s="258"/>
      <c r="G121" s="259">
        <f>ROUND(E121*F121,2)</f>
        <v>0</v>
      </c>
      <c r="H121" s="258"/>
      <c r="I121" s="259">
        <f>ROUND(E121*H121,2)</f>
        <v>0</v>
      </c>
      <c r="J121" s="258"/>
      <c r="K121" s="259">
        <f>ROUND(E121*J121,2)</f>
        <v>0</v>
      </c>
      <c r="L121" s="259">
        <v>21</v>
      </c>
      <c r="M121" s="259">
        <f>G121*(1+L121/100)</f>
        <v>0</v>
      </c>
      <c r="N121" s="257">
        <v>0</v>
      </c>
      <c r="O121" s="257">
        <f>ROUND(E121*N121,2)</f>
        <v>0</v>
      </c>
      <c r="P121" s="257">
        <v>0</v>
      </c>
      <c r="Q121" s="257">
        <f>ROUND(E121*P121,2)</f>
        <v>0</v>
      </c>
      <c r="R121" s="259"/>
      <c r="S121" s="259" t="s">
        <v>424</v>
      </c>
      <c r="T121" s="260" t="s">
        <v>260</v>
      </c>
      <c r="U121" s="221">
        <v>0</v>
      </c>
      <c r="V121" s="221">
        <f>ROUND(E121*U121,2)</f>
        <v>0</v>
      </c>
      <c r="W121" s="221"/>
      <c r="X121" s="221" t="s">
        <v>665</v>
      </c>
      <c r="Y121" s="221" t="s">
        <v>262</v>
      </c>
      <c r="Z121" s="210"/>
      <c r="AA121" s="210"/>
      <c r="AB121" s="210"/>
      <c r="AC121" s="210"/>
      <c r="AD121" s="210"/>
      <c r="AE121" s="210"/>
      <c r="AF121" s="210"/>
      <c r="AG121" s="210" t="s">
        <v>836</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54">
        <v>75</v>
      </c>
      <c r="B122" s="255" t="s">
        <v>984</v>
      </c>
      <c r="C122" s="262" t="s">
        <v>985</v>
      </c>
      <c r="D122" s="256" t="s">
        <v>309</v>
      </c>
      <c r="E122" s="257">
        <v>190</v>
      </c>
      <c r="F122" s="258"/>
      <c r="G122" s="259">
        <f>ROUND(E122*F122,2)</f>
        <v>0</v>
      </c>
      <c r="H122" s="258"/>
      <c r="I122" s="259">
        <f>ROUND(E122*H122,2)</f>
        <v>0</v>
      </c>
      <c r="J122" s="258"/>
      <c r="K122" s="259">
        <f>ROUND(E122*J122,2)</f>
        <v>0</v>
      </c>
      <c r="L122" s="259">
        <v>21</v>
      </c>
      <c r="M122" s="259">
        <f>G122*(1+L122/100)</f>
        <v>0</v>
      </c>
      <c r="N122" s="257">
        <v>3.8000000000000002E-4</v>
      </c>
      <c r="O122" s="257">
        <f>ROUND(E122*N122,2)</f>
        <v>7.0000000000000007E-2</v>
      </c>
      <c r="P122" s="257">
        <v>0</v>
      </c>
      <c r="Q122" s="257">
        <f>ROUND(E122*P122,2)</f>
        <v>0</v>
      </c>
      <c r="R122" s="259"/>
      <c r="S122" s="259" t="s">
        <v>424</v>
      </c>
      <c r="T122" s="260" t="s">
        <v>260</v>
      </c>
      <c r="U122" s="221">
        <v>0.18</v>
      </c>
      <c r="V122" s="221">
        <f>ROUND(E122*U122,2)</f>
        <v>34.200000000000003</v>
      </c>
      <c r="W122" s="221"/>
      <c r="X122" s="221" t="s">
        <v>301</v>
      </c>
      <c r="Y122" s="221" t="s">
        <v>262</v>
      </c>
      <c r="Z122" s="210"/>
      <c r="AA122" s="210"/>
      <c r="AB122" s="210"/>
      <c r="AC122" s="210"/>
      <c r="AD122" s="210"/>
      <c r="AE122" s="210"/>
      <c r="AF122" s="210"/>
      <c r="AG122" s="210" t="s">
        <v>850</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54">
        <v>76</v>
      </c>
      <c r="B123" s="255" t="s">
        <v>889</v>
      </c>
      <c r="C123" s="262" t="s">
        <v>986</v>
      </c>
      <c r="D123" s="256" t="s">
        <v>400</v>
      </c>
      <c r="E123" s="257">
        <v>0.8</v>
      </c>
      <c r="F123" s="258"/>
      <c r="G123" s="259">
        <f>ROUND(E123*F123,2)</f>
        <v>0</v>
      </c>
      <c r="H123" s="258"/>
      <c r="I123" s="259">
        <f>ROUND(E123*H123,2)</f>
        <v>0</v>
      </c>
      <c r="J123" s="258"/>
      <c r="K123" s="259">
        <f>ROUND(E123*J123,2)</f>
        <v>0</v>
      </c>
      <c r="L123" s="259">
        <v>21</v>
      </c>
      <c r="M123" s="259">
        <f>G123*(1+L123/100)</f>
        <v>0</v>
      </c>
      <c r="N123" s="257">
        <v>0</v>
      </c>
      <c r="O123" s="257">
        <f>ROUND(E123*N123,2)</f>
        <v>0</v>
      </c>
      <c r="P123" s="257">
        <v>0</v>
      </c>
      <c r="Q123" s="257">
        <f>ROUND(E123*P123,2)</f>
        <v>0</v>
      </c>
      <c r="R123" s="259"/>
      <c r="S123" s="259" t="s">
        <v>424</v>
      </c>
      <c r="T123" s="260" t="s">
        <v>260</v>
      </c>
      <c r="U123" s="221">
        <v>1.33</v>
      </c>
      <c r="V123" s="221">
        <f>ROUND(E123*U123,2)</f>
        <v>1.06</v>
      </c>
      <c r="W123" s="221"/>
      <c r="X123" s="221" t="s">
        <v>665</v>
      </c>
      <c r="Y123" s="221" t="s">
        <v>262</v>
      </c>
      <c r="Z123" s="210"/>
      <c r="AA123" s="210"/>
      <c r="AB123" s="210"/>
      <c r="AC123" s="210"/>
      <c r="AD123" s="210"/>
      <c r="AE123" s="210"/>
      <c r="AF123" s="210"/>
      <c r="AG123" s="210" t="s">
        <v>836</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x14ac:dyDescent="0.2">
      <c r="A124" s="224" t="s">
        <v>254</v>
      </c>
      <c r="B124" s="225" t="s">
        <v>158</v>
      </c>
      <c r="C124" s="244" t="s">
        <v>159</v>
      </c>
      <c r="D124" s="226"/>
      <c r="E124" s="227"/>
      <c r="F124" s="228"/>
      <c r="G124" s="228">
        <f>SUMIF(AG125:AG130,"&lt;&gt;NOR",G125:G130)</f>
        <v>0</v>
      </c>
      <c r="H124" s="228"/>
      <c r="I124" s="228">
        <f>SUM(I125:I130)</f>
        <v>0</v>
      </c>
      <c r="J124" s="228"/>
      <c r="K124" s="228">
        <f>SUM(K125:K130)</f>
        <v>0</v>
      </c>
      <c r="L124" s="228"/>
      <c r="M124" s="228">
        <f>SUM(M125:M130)</f>
        <v>0</v>
      </c>
      <c r="N124" s="227"/>
      <c r="O124" s="227">
        <f>SUM(O125:O130)</f>
        <v>0.09</v>
      </c>
      <c r="P124" s="227"/>
      <c r="Q124" s="227">
        <f>SUM(Q125:Q130)</f>
        <v>0</v>
      </c>
      <c r="R124" s="228"/>
      <c r="S124" s="228"/>
      <c r="T124" s="229"/>
      <c r="U124" s="223"/>
      <c r="V124" s="223">
        <f>SUM(V125:V130)</f>
        <v>6.0100000000000007</v>
      </c>
      <c r="W124" s="223"/>
      <c r="X124" s="223"/>
      <c r="Y124" s="223"/>
      <c r="AG124" t="s">
        <v>255</v>
      </c>
    </row>
    <row r="125" spans="1:60" outlineLevel="1" x14ac:dyDescent="0.2">
      <c r="A125" s="254">
        <v>77</v>
      </c>
      <c r="B125" s="255" t="s">
        <v>889</v>
      </c>
      <c r="C125" s="262" t="s">
        <v>987</v>
      </c>
      <c r="D125" s="256" t="s">
        <v>309</v>
      </c>
      <c r="E125" s="257">
        <v>32</v>
      </c>
      <c r="F125" s="258"/>
      <c r="G125" s="259">
        <f>ROUND(E125*F125,2)</f>
        <v>0</v>
      </c>
      <c r="H125" s="258"/>
      <c r="I125" s="259">
        <f>ROUND(E125*H125,2)</f>
        <v>0</v>
      </c>
      <c r="J125" s="258"/>
      <c r="K125" s="259">
        <f>ROUND(E125*J125,2)</f>
        <v>0</v>
      </c>
      <c r="L125" s="259">
        <v>21</v>
      </c>
      <c r="M125" s="259">
        <f>G125*(1+L125/100)</f>
        <v>0</v>
      </c>
      <c r="N125" s="257">
        <v>0</v>
      </c>
      <c r="O125" s="257">
        <f>ROUND(E125*N125,2)</f>
        <v>0</v>
      </c>
      <c r="P125" s="257">
        <v>0</v>
      </c>
      <c r="Q125" s="257">
        <f>ROUND(E125*P125,2)</f>
        <v>0</v>
      </c>
      <c r="R125" s="259"/>
      <c r="S125" s="259" t="s">
        <v>424</v>
      </c>
      <c r="T125" s="260" t="s">
        <v>260</v>
      </c>
      <c r="U125" s="221">
        <v>0</v>
      </c>
      <c r="V125" s="221">
        <f>ROUND(E125*U125,2)</f>
        <v>0</v>
      </c>
      <c r="W125" s="221"/>
      <c r="X125" s="221" t="s">
        <v>665</v>
      </c>
      <c r="Y125" s="221" t="s">
        <v>262</v>
      </c>
      <c r="Z125" s="210"/>
      <c r="AA125" s="210"/>
      <c r="AB125" s="210"/>
      <c r="AC125" s="210"/>
      <c r="AD125" s="210"/>
      <c r="AE125" s="210"/>
      <c r="AF125" s="210"/>
      <c r="AG125" s="210" t="s">
        <v>836</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54">
        <v>78</v>
      </c>
      <c r="B126" s="255" t="s">
        <v>988</v>
      </c>
      <c r="C126" s="262" t="s">
        <v>989</v>
      </c>
      <c r="D126" s="256" t="s">
        <v>309</v>
      </c>
      <c r="E126" s="257">
        <v>12</v>
      </c>
      <c r="F126" s="258"/>
      <c r="G126" s="259">
        <f>ROUND(E126*F126,2)</f>
        <v>0</v>
      </c>
      <c r="H126" s="258"/>
      <c r="I126" s="259">
        <f>ROUND(E126*H126,2)</f>
        <v>0</v>
      </c>
      <c r="J126" s="258"/>
      <c r="K126" s="259">
        <f>ROUND(E126*J126,2)</f>
        <v>0</v>
      </c>
      <c r="L126" s="259">
        <v>21</v>
      </c>
      <c r="M126" s="259">
        <f>G126*(1+L126/100)</f>
        <v>0</v>
      </c>
      <c r="N126" s="257">
        <v>7.3699999999999998E-3</v>
      </c>
      <c r="O126" s="257">
        <f>ROUND(E126*N126,2)</f>
        <v>0.09</v>
      </c>
      <c r="P126" s="257">
        <v>0</v>
      </c>
      <c r="Q126" s="257">
        <f>ROUND(E126*P126,2)</f>
        <v>0</v>
      </c>
      <c r="R126" s="259"/>
      <c r="S126" s="259" t="s">
        <v>424</v>
      </c>
      <c r="T126" s="260" t="s">
        <v>260</v>
      </c>
      <c r="U126" s="221">
        <v>0.47599999999999998</v>
      </c>
      <c r="V126" s="221">
        <f>ROUND(E126*U126,2)</f>
        <v>5.71</v>
      </c>
      <c r="W126" s="221"/>
      <c r="X126" s="221" t="s">
        <v>301</v>
      </c>
      <c r="Y126" s="221" t="s">
        <v>262</v>
      </c>
      <c r="Z126" s="210"/>
      <c r="AA126" s="210"/>
      <c r="AB126" s="210"/>
      <c r="AC126" s="210"/>
      <c r="AD126" s="210"/>
      <c r="AE126" s="210"/>
      <c r="AF126" s="210"/>
      <c r="AG126" s="210" t="s">
        <v>850</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54">
        <v>79</v>
      </c>
      <c r="B127" s="255" t="s">
        <v>990</v>
      </c>
      <c r="C127" s="262" t="s">
        <v>991</v>
      </c>
      <c r="D127" s="256" t="s">
        <v>393</v>
      </c>
      <c r="E127" s="257">
        <v>1</v>
      </c>
      <c r="F127" s="258"/>
      <c r="G127" s="259">
        <f>ROUND(E127*F127,2)</f>
        <v>0</v>
      </c>
      <c r="H127" s="258"/>
      <c r="I127" s="259">
        <f>ROUND(E127*H127,2)</f>
        <v>0</v>
      </c>
      <c r="J127" s="258"/>
      <c r="K127" s="259">
        <f>ROUND(E127*J127,2)</f>
        <v>0</v>
      </c>
      <c r="L127" s="259">
        <v>21</v>
      </c>
      <c r="M127" s="259">
        <f>G127*(1+L127/100)</f>
        <v>0</v>
      </c>
      <c r="N127" s="257">
        <v>6.6E-4</v>
      </c>
      <c r="O127" s="257">
        <f>ROUND(E127*N127,2)</f>
        <v>0</v>
      </c>
      <c r="P127" s="257">
        <v>0</v>
      </c>
      <c r="Q127" s="257">
        <f>ROUND(E127*P127,2)</f>
        <v>0</v>
      </c>
      <c r="R127" s="259"/>
      <c r="S127" s="259" t="s">
        <v>424</v>
      </c>
      <c r="T127" s="260" t="s">
        <v>260</v>
      </c>
      <c r="U127" s="221">
        <v>0.22700000000000001</v>
      </c>
      <c r="V127" s="221">
        <f>ROUND(E127*U127,2)</f>
        <v>0.23</v>
      </c>
      <c r="W127" s="221"/>
      <c r="X127" s="221" t="s">
        <v>301</v>
      </c>
      <c r="Y127" s="221" t="s">
        <v>262</v>
      </c>
      <c r="Z127" s="210"/>
      <c r="AA127" s="210"/>
      <c r="AB127" s="210"/>
      <c r="AC127" s="210"/>
      <c r="AD127" s="210"/>
      <c r="AE127" s="210"/>
      <c r="AF127" s="210"/>
      <c r="AG127" s="210" t="s">
        <v>850</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54">
        <v>80</v>
      </c>
      <c r="B128" s="255" t="s">
        <v>889</v>
      </c>
      <c r="C128" s="262" t="s">
        <v>992</v>
      </c>
      <c r="D128" s="256" t="s">
        <v>423</v>
      </c>
      <c r="E128" s="257">
        <v>1</v>
      </c>
      <c r="F128" s="258"/>
      <c r="G128" s="259">
        <f>ROUND(E128*F128,2)</f>
        <v>0</v>
      </c>
      <c r="H128" s="258"/>
      <c r="I128" s="259">
        <f>ROUND(E128*H128,2)</f>
        <v>0</v>
      </c>
      <c r="J128" s="258"/>
      <c r="K128" s="259">
        <f>ROUND(E128*J128,2)</f>
        <v>0</v>
      </c>
      <c r="L128" s="259">
        <v>21</v>
      </c>
      <c r="M128" s="259">
        <f>G128*(1+L128/100)</f>
        <v>0</v>
      </c>
      <c r="N128" s="257">
        <v>0</v>
      </c>
      <c r="O128" s="257">
        <f>ROUND(E128*N128,2)</f>
        <v>0</v>
      </c>
      <c r="P128" s="257">
        <v>0</v>
      </c>
      <c r="Q128" s="257">
        <f>ROUND(E128*P128,2)</f>
        <v>0</v>
      </c>
      <c r="R128" s="259"/>
      <c r="S128" s="259" t="s">
        <v>424</v>
      </c>
      <c r="T128" s="260" t="s">
        <v>260</v>
      </c>
      <c r="U128" s="221">
        <v>0</v>
      </c>
      <c r="V128" s="221">
        <f>ROUND(E128*U128,2)</f>
        <v>0</v>
      </c>
      <c r="W128" s="221"/>
      <c r="X128" s="221" t="s">
        <v>665</v>
      </c>
      <c r="Y128" s="221" t="s">
        <v>262</v>
      </c>
      <c r="Z128" s="210"/>
      <c r="AA128" s="210"/>
      <c r="AB128" s="210"/>
      <c r="AC128" s="210"/>
      <c r="AD128" s="210"/>
      <c r="AE128" s="210"/>
      <c r="AF128" s="210"/>
      <c r="AG128" s="210" t="s">
        <v>836</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54">
        <v>81</v>
      </c>
      <c r="B129" s="255" t="s">
        <v>889</v>
      </c>
      <c r="C129" s="262" t="s">
        <v>993</v>
      </c>
      <c r="D129" s="256" t="s">
        <v>423</v>
      </c>
      <c r="E129" s="257">
        <v>2</v>
      </c>
      <c r="F129" s="258"/>
      <c r="G129" s="259">
        <f>ROUND(E129*F129,2)</f>
        <v>0</v>
      </c>
      <c r="H129" s="258"/>
      <c r="I129" s="259">
        <f>ROUND(E129*H129,2)</f>
        <v>0</v>
      </c>
      <c r="J129" s="258"/>
      <c r="K129" s="259">
        <f>ROUND(E129*J129,2)</f>
        <v>0</v>
      </c>
      <c r="L129" s="259">
        <v>21</v>
      </c>
      <c r="M129" s="259">
        <f>G129*(1+L129/100)</f>
        <v>0</v>
      </c>
      <c r="N129" s="257">
        <v>0</v>
      </c>
      <c r="O129" s="257">
        <f>ROUND(E129*N129,2)</f>
        <v>0</v>
      </c>
      <c r="P129" s="257">
        <v>0</v>
      </c>
      <c r="Q129" s="257">
        <f>ROUND(E129*P129,2)</f>
        <v>0</v>
      </c>
      <c r="R129" s="259"/>
      <c r="S129" s="259" t="s">
        <v>424</v>
      </c>
      <c r="T129" s="260" t="s">
        <v>260</v>
      </c>
      <c r="U129" s="221">
        <v>0</v>
      </c>
      <c r="V129" s="221">
        <f>ROUND(E129*U129,2)</f>
        <v>0</v>
      </c>
      <c r="W129" s="221"/>
      <c r="X129" s="221" t="s">
        <v>665</v>
      </c>
      <c r="Y129" s="221" t="s">
        <v>262</v>
      </c>
      <c r="Z129" s="210"/>
      <c r="AA129" s="210"/>
      <c r="AB129" s="210"/>
      <c r="AC129" s="210"/>
      <c r="AD129" s="210"/>
      <c r="AE129" s="210"/>
      <c r="AF129" s="210"/>
      <c r="AG129" s="210" t="s">
        <v>836</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54">
        <v>82</v>
      </c>
      <c r="B130" s="255" t="s">
        <v>994</v>
      </c>
      <c r="C130" s="262" t="s">
        <v>995</v>
      </c>
      <c r="D130" s="256" t="s">
        <v>400</v>
      </c>
      <c r="E130" s="257">
        <v>0.05</v>
      </c>
      <c r="F130" s="258"/>
      <c r="G130" s="259">
        <f>ROUND(E130*F130,2)</f>
        <v>0</v>
      </c>
      <c r="H130" s="258"/>
      <c r="I130" s="259">
        <f>ROUND(E130*H130,2)</f>
        <v>0</v>
      </c>
      <c r="J130" s="258"/>
      <c r="K130" s="259">
        <f>ROUND(E130*J130,2)</f>
        <v>0</v>
      </c>
      <c r="L130" s="259">
        <v>21</v>
      </c>
      <c r="M130" s="259">
        <f>G130*(1+L130/100)</f>
        <v>0</v>
      </c>
      <c r="N130" s="257">
        <v>0</v>
      </c>
      <c r="O130" s="257">
        <f>ROUND(E130*N130,2)</f>
        <v>0</v>
      </c>
      <c r="P130" s="257">
        <v>0</v>
      </c>
      <c r="Q130" s="257">
        <f>ROUND(E130*P130,2)</f>
        <v>0</v>
      </c>
      <c r="R130" s="259"/>
      <c r="S130" s="259" t="s">
        <v>424</v>
      </c>
      <c r="T130" s="260" t="s">
        <v>260</v>
      </c>
      <c r="U130" s="221">
        <v>1.333</v>
      </c>
      <c r="V130" s="221">
        <f>ROUND(E130*U130,2)</f>
        <v>7.0000000000000007E-2</v>
      </c>
      <c r="W130" s="221"/>
      <c r="X130" s="221" t="s">
        <v>301</v>
      </c>
      <c r="Y130" s="221" t="s">
        <v>262</v>
      </c>
      <c r="Z130" s="210"/>
      <c r="AA130" s="210"/>
      <c r="AB130" s="210"/>
      <c r="AC130" s="210"/>
      <c r="AD130" s="210"/>
      <c r="AE130" s="210"/>
      <c r="AF130" s="210"/>
      <c r="AG130" s="210" t="s">
        <v>850</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x14ac:dyDescent="0.2">
      <c r="A131" s="224" t="s">
        <v>254</v>
      </c>
      <c r="B131" s="225" t="s">
        <v>160</v>
      </c>
      <c r="C131" s="244" t="s">
        <v>161</v>
      </c>
      <c r="D131" s="226"/>
      <c r="E131" s="227"/>
      <c r="F131" s="228"/>
      <c r="G131" s="228">
        <f>SUMIF(AG132:AG146,"&lt;&gt;NOR",G132:G146)</f>
        <v>0</v>
      </c>
      <c r="H131" s="228"/>
      <c r="I131" s="228">
        <f>SUM(I132:I146)</f>
        <v>0</v>
      </c>
      <c r="J131" s="228"/>
      <c r="K131" s="228">
        <f>SUM(K132:K146)</f>
        <v>0</v>
      </c>
      <c r="L131" s="228"/>
      <c r="M131" s="228">
        <f>SUM(M132:M146)</f>
        <v>0</v>
      </c>
      <c r="N131" s="227"/>
      <c r="O131" s="227">
        <f>SUM(O132:O146)</f>
        <v>0.02</v>
      </c>
      <c r="P131" s="227"/>
      <c r="Q131" s="227">
        <f>SUM(Q132:Q146)</f>
        <v>0</v>
      </c>
      <c r="R131" s="228"/>
      <c r="S131" s="228"/>
      <c r="T131" s="229"/>
      <c r="U131" s="223"/>
      <c r="V131" s="223">
        <f>SUM(V132:V146)</f>
        <v>2.61</v>
      </c>
      <c r="W131" s="223"/>
      <c r="X131" s="223"/>
      <c r="Y131" s="223"/>
      <c r="AG131" t="s">
        <v>255</v>
      </c>
    </row>
    <row r="132" spans="1:60" outlineLevel="1" x14ac:dyDescent="0.2">
      <c r="A132" s="234">
        <v>83</v>
      </c>
      <c r="B132" s="235" t="s">
        <v>889</v>
      </c>
      <c r="C132" s="245" t="s">
        <v>996</v>
      </c>
      <c r="D132" s="236" t="s">
        <v>908</v>
      </c>
      <c r="E132" s="237">
        <v>6</v>
      </c>
      <c r="F132" s="238"/>
      <c r="G132" s="239">
        <f>ROUND(E132*F132,2)</f>
        <v>0</v>
      </c>
      <c r="H132" s="238"/>
      <c r="I132" s="239">
        <f>ROUND(E132*H132,2)</f>
        <v>0</v>
      </c>
      <c r="J132" s="238"/>
      <c r="K132" s="239">
        <f>ROUND(E132*J132,2)</f>
        <v>0</v>
      </c>
      <c r="L132" s="239">
        <v>21</v>
      </c>
      <c r="M132" s="239">
        <f>G132*(1+L132/100)</f>
        <v>0</v>
      </c>
      <c r="N132" s="237">
        <v>0</v>
      </c>
      <c r="O132" s="237">
        <f>ROUND(E132*N132,2)</f>
        <v>0</v>
      </c>
      <c r="P132" s="237">
        <v>0</v>
      </c>
      <c r="Q132" s="237">
        <f>ROUND(E132*P132,2)</f>
        <v>0</v>
      </c>
      <c r="R132" s="239"/>
      <c r="S132" s="239" t="s">
        <v>424</v>
      </c>
      <c r="T132" s="240" t="s">
        <v>260</v>
      </c>
      <c r="U132" s="221">
        <v>0</v>
      </c>
      <c r="V132" s="221">
        <f>ROUND(E132*U132,2)</f>
        <v>0</v>
      </c>
      <c r="W132" s="221"/>
      <c r="X132" s="221" t="s">
        <v>665</v>
      </c>
      <c r="Y132" s="221" t="s">
        <v>262</v>
      </c>
      <c r="Z132" s="210"/>
      <c r="AA132" s="210"/>
      <c r="AB132" s="210"/>
      <c r="AC132" s="210"/>
      <c r="AD132" s="210"/>
      <c r="AE132" s="210"/>
      <c r="AF132" s="210"/>
      <c r="AG132" s="210" t="s">
        <v>836</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33.75" outlineLevel="2" x14ac:dyDescent="0.2">
      <c r="A133" s="217"/>
      <c r="B133" s="218"/>
      <c r="C133" s="246" t="s">
        <v>997</v>
      </c>
      <c r="D133" s="242"/>
      <c r="E133" s="242"/>
      <c r="F133" s="242"/>
      <c r="G133" s="242"/>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265</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41" t="str">
        <f>C133</f>
        <v>dětské závěsné keramické umyvadlo o šířce 500 mm s otvorem pro baterii, v hranatém provedení. Součástí je keramický kryt sifonu v. 340 mm, baterie umyvadlová stojánková páková pro předmíchanou vodu, sifon umyvadlový chrom,výpust uzaviratelná, rohový ventil DN15, pancéřová propojovací hadice 3/8" ,upevňovací prvky (předstěnový systém pro umyvadla)</v>
      </c>
      <c r="BB133" s="210"/>
      <c r="BC133" s="210"/>
      <c r="BD133" s="210"/>
      <c r="BE133" s="210"/>
      <c r="BF133" s="210"/>
      <c r="BG133" s="210"/>
      <c r="BH133" s="210"/>
    </row>
    <row r="134" spans="1:60" outlineLevel="1" x14ac:dyDescent="0.2">
      <c r="A134" s="234">
        <v>84</v>
      </c>
      <c r="B134" s="235" t="s">
        <v>889</v>
      </c>
      <c r="C134" s="245" t="s">
        <v>998</v>
      </c>
      <c r="D134" s="236" t="s">
        <v>908</v>
      </c>
      <c r="E134" s="237">
        <v>1</v>
      </c>
      <c r="F134" s="238"/>
      <c r="G134" s="239">
        <f>ROUND(E134*F134,2)</f>
        <v>0</v>
      </c>
      <c r="H134" s="238"/>
      <c r="I134" s="239">
        <f>ROUND(E134*H134,2)</f>
        <v>0</v>
      </c>
      <c r="J134" s="238"/>
      <c r="K134" s="239">
        <f>ROUND(E134*J134,2)</f>
        <v>0</v>
      </c>
      <c r="L134" s="239">
        <v>21</v>
      </c>
      <c r="M134" s="239">
        <f>G134*(1+L134/100)</f>
        <v>0</v>
      </c>
      <c r="N134" s="237">
        <v>0.02</v>
      </c>
      <c r="O134" s="237">
        <f>ROUND(E134*N134,2)</f>
        <v>0.02</v>
      </c>
      <c r="P134" s="237">
        <v>0</v>
      </c>
      <c r="Q134" s="237">
        <f>ROUND(E134*P134,2)</f>
        <v>0</v>
      </c>
      <c r="R134" s="239"/>
      <c r="S134" s="239" t="s">
        <v>424</v>
      </c>
      <c r="T134" s="240" t="s">
        <v>260</v>
      </c>
      <c r="U134" s="221">
        <v>0</v>
      </c>
      <c r="V134" s="221">
        <f>ROUND(E134*U134,2)</f>
        <v>0</v>
      </c>
      <c r="W134" s="221"/>
      <c r="X134" s="221" t="s">
        <v>665</v>
      </c>
      <c r="Y134" s="221" t="s">
        <v>262</v>
      </c>
      <c r="Z134" s="210"/>
      <c r="AA134" s="210"/>
      <c r="AB134" s="210"/>
      <c r="AC134" s="210"/>
      <c r="AD134" s="210"/>
      <c r="AE134" s="210"/>
      <c r="AF134" s="210"/>
      <c r="AG134" s="210" t="s">
        <v>836</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56.25" outlineLevel="2" x14ac:dyDescent="0.2">
      <c r="A135" s="217"/>
      <c r="B135" s="218"/>
      <c r="C135" s="246" t="s">
        <v>999</v>
      </c>
      <c r="D135" s="242"/>
      <c r="E135" s="242"/>
      <c r="F135" s="242"/>
      <c r="G135" s="242"/>
      <c r="H135" s="221"/>
      <c r="I135" s="221"/>
      <c r="J135" s="221"/>
      <c r="K135" s="221"/>
      <c r="L135" s="221"/>
      <c r="M135" s="221"/>
      <c r="N135" s="220"/>
      <c r="O135" s="220"/>
      <c r="P135" s="220"/>
      <c r="Q135" s="220"/>
      <c r="R135" s="221"/>
      <c r="S135" s="221"/>
      <c r="T135" s="221"/>
      <c r="U135" s="221"/>
      <c r="V135" s="221"/>
      <c r="W135" s="221"/>
      <c r="X135" s="221"/>
      <c r="Y135" s="221"/>
      <c r="Z135" s="210"/>
      <c r="AA135" s="210"/>
      <c r="AB135" s="210"/>
      <c r="AC135" s="210"/>
      <c r="AD135" s="210"/>
      <c r="AE135" s="210"/>
      <c r="AF135" s="210"/>
      <c r="AG135" s="210" t="s">
        <v>265</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41" t="str">
        <f>C135</f>
        <v>umyvadlo závěsné keramické o šířce 600 mm s otvorem pro baterii, v hranatém provedení. Součástí je keramický kryt sifonu v. 340 mm včetně montážní sady,baterie jednootvorová montáž, kovová páka, 28 mm keramická kartuše, chromový povrch, perlátor 5,7l/min, plastová odpadová souprava DN 32, flexi připojovací hadičky, rychlomontážní systém, 2x RV DN15,zápachová uzávěrka DN32 DESIGN celokovový, kulatý, Napojení na odpadní trubku O32 mm. Zvýšená odolnost proti poškrábání. Materiál: mosaz s chromovou povrchovou úpravou. Matice pro připojení umyvadlové výpusti 5/4". Rozeta kovová, upevňovací materiál,uzavíratelná vpust click clack</v>
      </c>
      <c r="BB135" s="210"/>
      <c r="BC135" s="210"/>
      <c r="BD135" s="210"/>
      <c r="BE135" s="210"/>
      <c r="BF135" s="210"/>
      <c r="BG135" s="210"/>
      <c r="BH135" s="210"/>
    </row>
    <row r="136" spans="1:60" outlineLevel="1" x14ac:dyDescent="0.2">
      <c r="A136" s="234">
        <v>85</v>
      </c>
      <c r="B136" s="235" t="s">
        <v>889</v>
      </c>
      <c r="C136" s="245" t="s">
        <v>1000</v>
      </c>
      <c r="D136" s="236" t="s">
        <v>908</v>
      </c>
      <c r="E136" s="237">
        <v>6</v>
      </c>
      <c r="F136" s="238"/>
      <c r="G136" s="239">
        <f>ROUND(E136*F136,2)</f>
        <v>0</v>
      </c>
      <c r="H136" s="238"/>
      <c r="I136" s="239">
        <f>ROUND(E136*H136,2)</f>
        <v>0</v>
      </c>
      <c r="J136" s="238"/>
      <c r="K136" s="239">
        <f>ROUND(E136*J136,2)</f>
        <v>0</v>
      </c>
      <c r="L136" s="239">
        <v>21</v>
      </c>
      <c r="M136" s="239">
        <f>G136*(1+L136/100)</f>
        <v>0</v>
      </c>
      <c r="N136" s="237">
        <v>0</v>
      </c>
      <c r="O136" s="237">
        <f>ROUND(E136*N136,2)</f>
        <v>0</v>
      </c>
      <c r="P136" s="237">
        <v>0</v>
      </c>
      <c r="Q136" s="237">
        <f>ROUND(E136*P136,2)</f>
        <v>0</v>
      </c>
      <c r="R136" s="239"/>
      <c r="S136" s="239" t="s">
        <v>424</v>
      </c>
      <c r="T136" s="240" t="s">
        <v>260</v>
      </c>
      <c r="U136" s="221">
        <v>0</v>
      </c>
      <c r="V136" s="221">
        <f>ROUND(E136*U136,2)</f>
        <v>0</v>
      </c>
      <c r="W136" s="221"/>
      <c r="X136" s="221" t="s">
        <v>665</v>
      </c>
      <c r="Y136" s="221" t="s">
        <v>262</v>
      </c>
      <c r="Z136" s="210"/>
      <c r="AA136" s="210"/>
      <c r="AB136" s="210"/>
      <c r="AC136" s="210"/>
      <c r="AD136" s="210"/>
      <c r="AE136" s="210"/>
      <c r="AF136" s="210"/>
      <c r="AG136" s="210" t="s">
        <v>836</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2" x14ac:dyDescent="0.2">
      <c r="A137" s="217"/>
      <c r="B137" s="218"/>
      <c r="C137" s="246" t="s">
        <v>1001</v>
      </c>
      <c r="D137" s="242"/>
      <c r="E137" s="242"/>
      <c r="F137" s="242"/>
      <c r="G137" s="242"/>
      <c r="H137" s="221"/>
      <c r="I137" s="221"/>
      <c r="J137" s="221"/>
      <c r="K137" s="221"/>
      <c r="L137" s="221"/>
      <c r="M137" s="221"/>
      <c r="N137" s="220"/>
      <c r="O137" s="220"/>
      <c r="P137" s="220"/>
      <c r="Q137" s="220"/>
      <c r="R137" s="221"/>
      <c r="S137" s="221"/>
      <c r="T137" s="221"/>
      <c r="U137" s="221"/>
      <c r="V137" s="221"/>
      <c r="W137" s="221"/>
      <c r="X137" s="221"/>
      <c r="Y137" s="221"/>
      <c r="Z137" s="210"/>
      <c r="AA137" s="210"/>
      <c r="AB137" s="210"/>
      <c r="AC137" s="210"/>
      <c r="AD137" s="210"/>
      <c r="AE137" s="210"/>
      <c r="AF137" s="210"/>
      <c r="AG137" s="210" t="s">
        <v>265</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41" t="str">
        <f>C137</f>
        <v>Závěsný klozet dětský 535x330 mm vodorovný odpad, Sedátko WC duraplastové, předstěnový systém pro WC 114cm hl. 80mm , upevňovací prvky, splach. systém předstěnový s nádržkou a ovládacím tlačítkem, rohový ventil DN15</v>
      </c>
      <c r="BB137" s="210"/>
      <c r="BC137" s="210"/>
      <c r="BD137" s="210"/>
      <c r="BE137" s="210"/>
      <c r="BF137" s="210"/>
      <c r="BG137" s="210"/>
      <c r="BH137" s="210"/>
    </row>
    <row r="138" spans="1:60" outlineLevel="1" x14ac:dyDescent="0.2">
      <c r="A138" s="234">
        <v>86</v>
      </c>
      <c r="B138" s="235" t="s">
        <v>889</v>
      </c>
      <c r="C138" s="245" t="s">
        <v>1002</v>
      </c>
      <c r="D138" s="236" t="s">
        <v>908</v>
      </c>
      <c r="E138" s="237">
        <v>1</v>
      </c>
      <c r="F138" s="238"/>
      <c r="G138" s="239">
        <f>ROUND(E138*F138,2)</f>
        <v>0</v>
      </c>
      <c r="H138" s="238"/>
      <c r="I138" s="239">
        <f>ROUND(E138*H138,2)</f>
        <v>0</v>
      </c>
      <c r="J138" s="238"/>
      <c r="K138" s="239">
        <f>ROUND(E138*J138,2)</f>
        <v>0</v>
      </c>
      <c r="L138" s="239">
        <v>21</v>
      </c>
      <c r="M138" s="239">
        <f>G138*(1+L138/100)</f>
        <v>0</v>
      </c>
      <c r="N138" s="237">
        <v>0</v>
      </c>
      <c r="O138" s="237">
        <f>ROUND(E138*N138,2)</f>
        <v>0</v>
      </c>
      <c r="P138" s="237">
        <v>0</v>
      </c>
      <c r="Q138" s="237">
        <f>ROUND(E138*P138,2)</f>
        <v>0</v>
      </c>
      <c r="R138" s="239"/>
      <c r="S138" s="239" t="s">
        <v>424</v>
      </c>
      <c r="T138" s="240" t="s">
        <v>260</v>
      </c>
      <c r="U138" s="221">
        <v>0</v>
      </c>
      <c r="V138" s="221">
        <f>ROUND(E138*U138,2)</f>
        <v>0</v>
      </c>
      <c r="W138" s="221"/>
      <c r="X138" s="221" t="s">
        <v>665</v>
      </c>
      <c r="Y138" s="221" t="s">
        <v>262</v>
      </c>
      <c r="Z138" s="210"/>
      <c r="AA138" s="210"/>
      <c r="AB138" s="210"/>
      <c r="AC138" s="210"/>
      <c r="AD138" s="210"/>
      <c r="AE138" s="210"/>
      <c r="AF138" s="210"/>
      <c r="AG138" s="210" t="s">
        <v>836</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45" outlineLevel="2" x14ac:dyDescent="0.2">
      <c r="A139" s="217"/>
      <c r="B139" s="218"/>
      <c r="C139" s="246" t="s">
        <v>1003</v>
      </c>
      <c r="D139" s="242"/>
      <c r="E139" s="242"/>
      <c r="F139" s="242"/>
      <c r="G139" s="242"/>
      <c r="H139" s="221"/>
      <c r="I139" s="221"/>
      <c r="J139" s="221"/>
      <c r="K139" s="221"/>
      <c r="L139" s="221"/>
      <c r="M139" s="221"/>
      <c r="N139" s="220"/>
      <c r="O139" s="220"/>
      <c r="P139" s="220"/>
      <c r="Q139" s="220"/>
      <c r="R139" s="221"/>
      <c r="S139" s="221"/>
      <c r="T139" s="221"/>
      <c r="U139" s="221"/>
      <c r="V139" s="221"/>
      <c r="W139" s="221"/>
      <c r="X139" s="221"/>
      <c r="Y139" s="221"/>
      <c r="Z139" s="210"/>
      <c r="AA139" s="210"/>
      <c r="AB139" s="210"/>
      <c r="AC139" s="210"/>
      <c r="AD139" s="210"/>
      <c r="AE139" s="210"/>
      <c r="AF139" s="210"/>
      <c r="AG139" s="210" t="s">
        <v>265</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41" t="str">
        <f>C139</f>
        <v>závěsný keramický klozet s horizontálním odpadem,  včetně sedátka a víka Softclose, rozměry 530x360mm, Instalace s podomítkovým modulem do zdi nebo do sádrokartonové příčky. Včetně Slim sedátka. Odtok vodorovný. Instalace – 2 šrouby M6x70mm, sedátko z duroplastu. Kloub k sedátku nerez, předstěnový systém pro WC, upevňovací prvky, splach. systém předstěnový s nádržkou 6/3l a ovládacím tlačítkem, rohový ventil DN15</v>
      </c>
      <c r="BB139" s="210"/>
      <c r="BC139" s="210"/>
      <c r="BD139" s="210"/>
      <c r="BE139" s="210"/>
      <c r="BF139" s="210"/>
      <c r="BG139" s="210"/>
      <c r="BH139" s="210"/>
    </row>
    <row r="140" spans="1:60" outlineLevel="1" x14ac:dyDescent="0.2">
      <c r="A140" s="234">
        <v>87</v>
      </c>
      <c r="B140" s="235" t="s">
        <v>889</v>
      </c>
      <c r="C140" s="245" t="s">
        <v>1004</v>
      </c>
      <c r="D140" s="236" t="s">
        <v>908</v>
      </c>
      <c r="E140" s="237">
        <v>1</v>
      </c>
      <c r="F140" s="238"/>
      <c r="G140" s="239">
        <f>ROUND(E140*F140,2)</f>
        <v>0</v>
      </c>
      <c r="H140" s="238"/>
      <c r="I140" s="239">
        <f>ROUND(E140*H140,2)</f>
        <v>0</v>
      </c>
      <c r="J140" s="238"/>
      <c r="K140" s="239">
        <f>ROUND(E140*J140,2)</f>
        <v>0</v>
      </c>
      <c r="L140" s="239">
        <v>21</v>
      </c>
      <c r="M140" s="239">
        <f>G140*(1+L140/100)</f>
        <v>0</v>
      </c>
      <c r="N140" s="237">
        <v>1E-4</v>
      </c>
      <c r="O140" s="237">
        <f>ROUND(E140*N140,2)</f>
        <v>0</v>
      </c>
      <c r="P140" s="237">
        <v>0</v>
      </c>
      <c r="Q140" s="237">
        <f>ROUND(E140*P140,2)</f>
        <v>0</v>
      </c>
      <c r="R140" s="239"/>
      <c r="S140" s="239" t="s">
        <v>424</v>
      </c>
      <c r="T140" s="240" t="s">
        <v>260</v>
      </c>
      <c r="U140" s="221">
        <v>0</v>
      </c>
      <c r="V140" s="221">
        <f>ROUND(E140*U140,2)</f>
        <v>0</v>
      </c>
      <c r="W140" s="221"/>
      <c r="X140" s="221" t="s">
        <v>665</v>
      </c>
      <c r="Y140" s="221" t="s">
        <v>262</v>
      </c>
      <c r="Z140" s="210"/>
      <c r="AA140" s="210"/>
      <c r="AB140" s="210"/>
      <c r="AC140" s="210"/>
      <c r="AD140" s="210"/>
      <c r="AE140" s="210"/>
      <c r="AF140" s="210"/>
      <c r="AG140" s="210" t="s">
        <v>836</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2.5" outlineLevel="2" x14ac:dyDescent="0.2">
      <c r="A141" s="217"/>
      <c r="B141" s="218"/>
      <c r="C141" s="246" t="s">
        <v>1005</v>
      </c>
      <c r="D141" s="242"/>
      <c r="E141" s="242"/>
      <c r="F141" s="242"/>
      <c r="G141" s="242"/>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265</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41" t="str">
        <f>C141</f>
        <v>sprchová vanička 900x900mm s vpustí a zápachovou uzávěrkou, baterie sprchová pro předmíchanou vodu se sprchovou růžicí ,držák sprchy,sprchová hadice 1.5m</v>
      </c>
      <c r="BB141" s="210"/>
      <c r="BC141" s="210"/>
      <c r="BD141" s="210"/>
      <c r="BE141" s="210"/>
      <c r="BF141" s="210"/>
      <c r="BG141" s="210"/>
      <c r="BH141" s="210"/>
    </row>
    <row r="142" spans="1:60" outlineLevel="1" x14ac:dyDescent="0.2">
      <c r="A142" s="234">
        <v>88</v>
      </c>
      <c r="B142" s="235" t="s">
        <v>889</v>
      </c>
      <c r="C142" s="245" t="s">
        <v>1006</v>
      </c>
      <c r="D142" s="236" t="s">
        <v>908</v>
      </c>
      <c r="E142" s="237">
        <v>1</v>
      </c>
      <c r="F142" s="238"/>
      <c r="G142" s="239">
        <f>ROUND(E142*F142,2)</f>
        <v>0</v>
      </c>
      <c r="H142" s="238"/>
      <c r="I142" s="239">
        <f>ROUND(E142*H142,2)</f>
        <v>0</v>
      </c>
      <c r="J142" s="238"/>
      <c r="K142" s="239">
        <f>ROUND(E142*J142,2)</f>
        <v>0</v>
      </c>
      <c r="L142" s="239">
        <v>21</v>
      </c>
      <c r="M142" s="239">
        <f>G142*(1+L142/100)</f>
        <v>0</v>
      </c>
      <c r="N142" s="237">
        <v>0</v>
      </c>
      <c r="O142" s="237">
        <f>ROUND(E142*N142,2)</f>
        <v>0</v>
      </c>
      <c r="P142" s="237">
        <v>0</v>
      </c>
      <c r="Q142" s="237">
        <f>ROUND(E142*P142,2)</f>
        <v>0</v>
      </c>
      <c r="R142" s="239"/>
      <c r="S142" s="239" t="s">
        <v>424</v>
      </c>
      <c r="T142" s="240" t="s">
        <v>260</v>
      </c>
      <c r="U142" s="221">
        <v>0</v>
      </c>
      <c r="V142" s="221">
        <f>ROUND(E142*U142,2)</f>
        <v>0</v>
      </c>
      <c r="W142" s="221"/>
      <c r="X142" s="221" t="s">
        <v>665</v>
      </c>
      <c r="Y142" s="221" t="s">
        <v>262</v>
      </c>
      <c r="Z142" s="210"/>
      <c r="AA142" s="210"/>
      <c r="AB142" s="210"/>
      <c r="AC142" s="210"/>
      <c r="AD142" s="210"/>
      <c r="AE142" s="210"/>
      <c r="AF142" s="210"/>
      <c r="AG142" s="210" t="s">
        <v>836</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33.75" outlineLevel="2" x14ac:dyDescent="0.2">
      <c r="A143" s="217"/>
      <c r="B143" s="218"/>
      <c r="C143" s="246" t="s">
        <v>1007</v>
      </c>
      <c r="D143" s="242"/>
      <c r="E143" s="242"/>
      <c r="F143" s="242"/>
      <c r="G143" s="242"/>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265</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41" t="str">
        <f>C143</f>
        <v>závěsná výlevka ze slinutého keramického střepu rozměru 435x510mm s plastovou mřížkou. Barva bílá. Včetně montážní sady, upevňovací prvky,předstěnová instalace, mříž, nástěnná nástěnná páková baterie s ramínkem 150mm, rozteč 150mm,chrom ramínka 225 mm</v>
      </c>
      <c r="BB143" s="210"/>
      <c r="BC143" s="210"/>
      <c r="BD143" s="210"/>
      <c r="BE143" s="210"/>
      <c r="BF143" s="210"/>
      <c r="BG143" s="210"/>
      <c r="BH143" s="210"/>
    </row>
    <row r="144" spans="1:60" outlineLevel="1" x14ac:dyDescent="0.2">
      <c r="A144" s="254">
        <v>89</v>
      </c>
      <c r="B144" s="255" t="s">
        <v>889</v>
      </c>
      <c r="C144" s="262" t="s">
        <v>1008</v>
      </c>
      <c r="D144" s="256" t="s">
        <v>423</v>
      </c>
      <c r="E144" s="257">
        <v>6</v>
      </c>
      <c r="F144" s="258"/>
      <c r="G144" s="259">
        <f>ROUND(E144*F144,2)</f>
        <v>0</v>
      </c>
      <c r="H144" s="258"/>
      <c r="I144" s="259">
        <f>ROUND(E144*H144,2)</f>
        <v>0</v>
      </c>
      <c r="J144" s="258"/>
      <c r="K144" s="259">
        <f>ROUND(E144*J144,2)</f>
        <v>0</v>
      </c>
      <c r="L144" s="259">
        <v>21</v>
      </c>
      <c r="M144" s="259">
        <f>G144*(1+L144/100)</f>
        <v>0</v>
      </c>
      <c r="N144" s="257">
        <v>0</v>
      </c>
      <c r="O144" s="257">
        <f>ROUND(E144*N144,2)</f>
        <v>0</v>
      </c>
      <c r="P144" s="257">
        <v>0</v>
      </c>
      <c r="Q144" s="257">
        <f>ROUND(E144*P144,2)</f>
        <v>0</v>
      </c>
      <c r="R144" s="259"/>
      <c r="S144" s="259" t="s">
        <v>424</v>
      </c>
      <c r="T144" s="260" t="s">
        <v>260</v>
      </c>
      <c r="U144" s="221">
        <v>0</v>
      </c>
      <c r="V144" s="221">
        <f>ROUND(E144*U144,2)</f>
        <v>0</v>
      </c>
      <c r="W144" s="221"/>
      <c r="X144" s="221" t="s">
        <v>665</v>
      </c>
      <c r="Y144" s="221" t="s">
        <v>262</v>
      </c>
      <c r="Z144" s="210"/>
      <c r="AA144" s="210"/>
      <c r="AB144" s="210"/>
      <c r="AC144" s="210"/>
      <c r="AD144" s="210"/>
      <c r="AE144" s="210"/>
      <c r="AF144" s="210"/>
      <c r="AG144" s="210" t="s">
        <v>836</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54">
        <v>90</v>
      </c>
      <c r="B145" s="255" t="s">
        <v>889</v>
      </c>
      <c r="C145" s="262" t="s">
        <v>1009</v>
      </c>
      <c r="D145" s="256" t="s">
        <v>423</v>
      </c>
      <c r="E145" s="257">
        <v>4</v>
      </c>
      <c r="F145" s="258"/>
      <c r="G145" s="259">
        <f>ROUND(E145*F145,2)</f>
        <v>0</v>
      </c>
      <c r="H145" s="258"/>
      <c r="I145" s="259">
        <f>ROUND(E145*H145,2)</f>
        <v>0</v>
      </c>
      <c r="J145" s="258"/>
      <c r="K145" s="259">
        <f>ROUND(E145*J145,2)</f>
        <v>0</v>
      </c>
      <c r="L145" s="259">
        <v>21</v>
      </c>
      <c r="M145" s="259">
        <f>G145*(1+L145/100)</f>
        <v>0</v>
      </c>
      <c r="N145" s="257">
        <v>0</v>
      </c>
      <c r="O145" s="257">
        <f>ROUND(E145*N145,2)</f>
        <v>0</v>
      </c>
      <c r="P145" s="257">
        <v>0</v>
      </c>
      <c r="Q145" s="257">
        <f>ROUND(E145*P145,2)</f>
        <v>0</v>
      </c>
      <c r="R145" s="259"/>
      <c r="S145" s="259" t="s">
        <v>424</v>
      </c>
      <c r="T145" s="260" t="s">
        <v>260</v>
      </c>
      <c r="U145" s="221">
        <v>0</v>
      </c>
      <c r="V145" s="221">
        <f>ROUND(E145*U145,2)</f>
        <v>0</v>
      </c>
      <c r="W145" s="221"/>
      <c r="X145" s="221" t="s">
        <v>665</v>
      </c>
      <c r="Y145" s="221" t="s">
        <v>262</v>
      </c>
      <c r="Z145" s="210"/>
      <c r="AA145" s="210"/>
      <c r="AB145" s="210"/>
      <c r="AC145" s="210"/>
      <c r="AD145" s="210"/>
      <c r="AE145" s="210"/>
      <c r="AF145" s="210"/>
      <c r="AG145" s="210" t="s">
        <v>836</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54">
        <v>91</v>
      </c>
      <c r="B146" s="255" t="s">
        <v>1010</v>
      </c>
      <c r="C146" s="262" t="s">
        <v>1011</v>
      </c>
      <c r="D146" s="256" t="s">
        <v>400</v>
      </c>
      <c r="E146" s="257">
        <v>1.5</v>
      </c>
      <c r="F146" s="258"/>
      <c r="G146" s="259">
        <f>ROUND(E146*F146,2)</f>
        <v>0</v>
      </c>
      <c r="H146" s="258"/>
      <c r="I146" s="259">
        <f>ROUND(E146*H146,2)</f>
        <v>0</v>
      </c>
      <c r="J146" s="258"/>
      <c r="K146" s="259">
        <f>ROUND(E146*J146,2)</f>
        <v>0</v>
      </c>
      <c r="L146" s="259">
        <v>21</v>
      </c>
      <c r="M146" s="259">
        <f>G146*(1+L146/100)</f>
        <v>0</v>
      </c>
      <c r="N146" s="257">
        <v>0</v>
      </c>
      <c r="O146" s="257">
        <f>ROUND(E146*N146,2)</f>
        <v>0</v>
      </c>
      <c r="P146" s="257">
        <v>0</v>
      </c>
      <c r="Q146" s="257">
        <f>ROUND(E146*P146,2)</f>
        <v>0</v>
      </c>
      <c r="R146" s="259"/>
      <c r="S146" s="259" t="s">
        <v>424</v>
      </c>
      <c r="T146" s="260" t="s">
        <v>260</v>
      </c>
      <c r="U146" s="221">
        <v>1.7430000000000001</v>
      </c>
      <c r="V146" s="221">
        <f>ROUND(E146*U146,2)</f>
        <v>2.61</v>
      </c>
      <c r="W146" s="221"/>
      <c r="X146" s="221" t="s">
        <v>301</v>
      </c>
      <c r="Y146" s="221" t="s">
        <v>262</v>
      </c>
      <c r="Z146" s="210"/>
      <c r="AA146" s="210"/>
      <c r="AB146" s="210"/>
      <c r="AC146" s="210"/>
      <c r="AD146" s="210"/>
      <c r="AE146" s="210"/>
      <c r="AF146" s="210"/>
      <c r="AG146" s="210" t="s">
        <v>850</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x14ac:dyDescent="0.2">
      <c r="A147" s="224" t="s">
        <v>254</v>
      </c>
      <c r="B147" s="225" t="s">
        <v>184</v>
      </c>
      <c r="C147" s="244" t="s">
        <v>185</v>
      </c>
      <c r="D147" s="226"/>
      <c r="E147" s="227"/>
      <c r="F147" s="228"/>
      <c r="G147" s="228">
        <f>SUMIF(AG148:AG149,"&lt;&gt;NOR",G148:G149)</f>
        <v>0</v>
      </c>
      <c r="H147" s="228"/>
      <c r="I147" s="228">
        <f>SUM(I148:I149)</f>
        <v>0</v>
      </c>
      <c r="J147" s="228"/>
      <c r="K147" s="228">
        <f>SUM(K148:K149)</f>
        <v>0</v>
      </c>
      <c r="L147" s="228"/>
      <c r="M147" s="228">
        <f>SUM(M148:M149)</f>
        <v>0</v>
      </c>
      <c r="N147" s="227"/>
      <c r="O147" s="227">
        <f>SUM(O148:O149)</f>
        <v>0.23</v>
      </c>
      <c r="P147" s="227"/>
      <c r="Q147" s="227">
        <f>SUM(Q148:Q149)</f>
        <v>0</v>
      </c>
      <c r="R147" s="228"/>
      <c r="S147" s="228"/>
      <c r="T147" s="229"/>
      <c r="U147" s="223"/>
      <c r="V147" s="223">
        <f>SUM(V148:V149)</f>
        <v>68.25</v>
      </c>
      <c r="W147" s="223"/>
      <c r="X147" s="223"/>
      <c r="Y147" s="223"/>
      <c r="AG147" t="s">
        <v>255</v>
      </c>
    </row>
    <row r="148" spans="1:60" outlineLevel="1" x14ac:dyDescent="0.2">
      <c r="A148" s="254">
        <v>92</v>
      </c>
      <c r="B148" s="255" t="s">
        <v>889</v>
      </c>
      <c r="C148" s="262" t="s">
        <v>1012</v>
      </c>
      <c r="D148" s="256" t="s">
        <v>672</v>
      </c>
      <c r="E148" s="257">
        <v>225</v>
      </c>
      <c r="F148" s="258"/>
      <c r="G148" s="259">
        <f>ROUND(E148*F148,2)</f>
        <v>0</v>
      </c>
      <c r="H148" s="258"/>
      <c r="I148" s="259">
        <f>ROUND(E148*H148,2)</f>
        <v>0</v>
      </c>
      <c r="J148" s="258"/>
      <c r="K148" s="259">
        <f>ROUND(E148*J148,2)</f>
        <v>0</v>
      </c>
      <c r="L148" s="259">
        <v>21</v>
      </c>
      <c r="M148" s="259">
        <f>G148*(1+L148/100)</f>
        <v>0</v>
      </c>
      <c r="N148" s="257">
        <v>1E-3</v>
      </c>
      <c r="O148" s="257">
        <f>ROUND(E148*N148,2)</f>
        <v>0.23</v>
      </c>
      <c r="P148" s="257">
        <v>0</v>
      </c>
      <c r="Q148" s="257">
        <f>ROUND(E148*P148,2)</f>
        <v>0</v>
      </c>
      <c r="R148" s="259"/>
      <c r="S148" s="259" t="s">
        <v>424</v>
      </c>
      <c r="T148" s="260" t="s">
        <v>260</v>
      </c>
      <c r="U148" s="221">
        <v>0.3</v>
      </c>
      <c r="V148" s="221">
        <f>ROUND(E148*U148,2)</f>
        <v>67.5</v>
      </c>
      <c r="W148" s="221"/>
      <c r="X148" s="221" t="s">
        <v>665</v>
      </c>
      <c r="Y148" s="221" t="s">
        <v>262</v>
      </c>
      <c r="Z148" s="210"/>
      <c r="AA148" s="210"/>
      <c r="AB148" s="210"/>
      <c r="AC148" s="210"/>
      <c r="AD148" s="210"/>
      <c r="AE148" s="210"/>
      <c r="AF148" s="210"/>
      <c r="AG148" s="210" t="s">
        <v>836</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4">
        <v>93</v>
      </c>
      <c r="B149" s="235" t="s">
        <v>1013</v>
      </c>
      <c r="C149" s="245" t="s">
        <v>1014</v>
      </c>
      <c r="D149" s="236" t="s">
        <v>400</v>
      </c>
      <c r="E149" s="237">
        <v>0.22500000000000001</v>
      </c>
      <c r="F149" s="238"/>
      <c r="G149" s="239">
        <f>ROUND(E149*F149,2)</f>
        <v>0</v>
      </c>
      <c r="H149" s="238"/>
      <c r="I149" s="239">
        <f>ROUND(E149*H149,2)</f>
        <v>0</v>
      </c>
      <c r="J149" s="238"/>
      <c r="K149" s="239">
        <f>ROUND(E149*J149,2)</f>
        <v>0</v>
      </c>
      <c r="L149" s="239">
        <v>21</v>
      </c>
      <c r="M149" s="239">
        <f>G149*(1+L149/100)</f>
        <v>0</v>
      </c>
      <c r="N149" s="237">
        <v>0</v>
      </c>
      <c r="O149" s="237">
        <f>ROUND(E149*N149,2)</f>
        <v>0</v>
      </c>
      <c r="P149" s="237">
        <v>0</v>
      </c>
      <c r="Q149" s="237">
        <f>ROUND(E149*P149,2)</f>
        <v>0</v>
      </c>
      <c r="R149" s="239"/>
      <c r="S149" s="239" t="s">
        <v>424</v>
      </c>
      <c r="T149" s="240" t="s">
        <v>260</v>
      </c>
      <c r="U149" s="221">
        <v>3.33</v>
      </c>
      <c r="V149" s="221">
        <f>ROUND(E149*U149,2)</f>
        <v>0.75</v>
      </c>
      <c r="W149" s="221"/>
      <c r="X149" s="221" t="s">
        <v>301</v>
      </c>
      <c r="Y149" s="221" t="s">
        <v>262</v>
      </c>
      <c r="Z149" s="210"/>
      <c r="AA149" s="210"/>
      <c r="AB149" s="210"/>
      <c r="AC149" s="210"/>
      <c r="AD149" s="210"/>
      <c r="AE149" s="210"/>
      <c r="AF149" s="210"/>
      <c r="AG149" s="210" t="s">
        <v>850</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x14ac:dyDescent="0.2">
      <c r="A150" s="3"/>
      <c r="B150" s="4"/>
      <c r="C150" s="248"/>
      <c r="D150" s="6"/>
      <c r="E150" s="3"/>
      <c r="F150" s="3"/>
      <c r="G150" s="3"/>
      <c r="H150" s="3"/>
      <c r="I150" s="3"/>
      <c r="J150" s="3"/>
      <c r="K150" s="3"/>
      <c r="L150" s="3"/>
      <c r="M150" s="3"/>
      <c r="N150" s="3"/>
      <c r="O150" s="3"/>
      <c r="P150" s="3"/>
      <c r="Q150" s="3"/>
      <c r="R150" s="3"/>
      <c r="S150" s="3"/>
      <c r="T150" s="3"/>
      <c r="U150" s="3"/>
      <c r="V150" s="3"/>
      <c r="W150" s="3"/>
      <c r="X150" s="3"/>
      <c r="Y150" s="3"/>
      <c r="AE150">
        <v>15</v>
      </c>
      <c r="AF150">
        <v>21</v>
      </c>
      <c r="AG150" t="s">
        <v>240</v>
      </c>
    </row>
    <row r="151" spans="1:60" x14ac:dyDescent="0.2">
      <c r="A151" s="213"/>
      <c r="B151" s="214" t="s">
        <v>29</v>
      </c>
      <c r="C151" s="249"/>
      <c r="D151" s="215"/>
      <c r="E151" s="216"/>
      <c r="F151" s="216"/>
      <c r="G151" s="233">
        <f>G8+G19+G21+G85+G124+G131+G147</f>
        <v>0</v>
      </c>
      <c r="H151" s="3"/>
      <c r="I151" s="3"/>
      <c r="J151" s="3"/>
      <c r="K151" s="3"/>
      <c r="L151" s="3"/>
      <c r="M151" s="3"/>
      <c r="N151" s="3"/>
      <c r="O151" s="3"/>
      <c r="P151" s="3"/>
      <c r="Q151" s="3"/>
      <c r="R151" s="3"/>
      <c r="S151" s="3"/>
      <c r="T151" s="3"/>
      <c r="U151" s="3"/>
      <c r="V151" s="3"/>
      <c r="W151" s="3"/>
      <c r="X151" s="3"/>
      <c r="Y151" s="3"/>
      <c r="AE151">
        <f>SUMIF(L7:L149,AE150,G7:G149)</f>
        <v>0</v>
      </c>
      <c r="AF151">
        <f>SUMIF(L7:L149,AF150,G7:G149)</f>
        <v>0</v>
      </c>
      <c r="AG151" t="s">
        <v>292</v>
      </c>
    </row>
    <row r="152" spans="1:60" x14ac:dyDescent="0.2">
      <c r="A152" s="264" t="s">
        <v>508</v>
      </c>
      <c r="B152" s="264"/>
      <c r="C152" s="248"/>
      <c r="D152" s="6"/>
      <c r="E152" s="3"/>
      <c r="F152" s="3"/>
      <c r="G152" s="3"/>
      <c r="H152" s="3"/>
      <c r="I152" s="3"/>
      <c r="J152" s="3"/>
      <c r="K152" s="3"/>
      <c r="L152" s="3"/>
      <c r="M152" s="3"/>
      <c r="N152" s="3"/>
      <c r="O152" s="3"/>
      <c r="P152" s="3"/>
      <c r="Q152" s="3"/>
      <c r="R152" s="3"/>
      <c r="S152" s="3"/>
      <c r="T152" s="3"/>
      <c r="U152" s="3"/>
      <c r="V152" s="3"/>
      <c r="W152" s="3"/>
      <c r="X152" s="3"/>
      <c r="Y152" s="3"/>
    </row>
    <row r="153" spans="1:60" x14ac:dyDescent="0.2">
      <c r="A153" s="3"/>
      <c r="B153" s="4" t="s">
        <v>509</v>
      </c>
      <c r="C153" s="248" t="s">
        <v>510</v>
      </c>
      <c r="D153" s="6"/>
      <c r="E153" s="3"/>
      <c r="F153" s="3"/>
      <c r="G153" s="3"/>
      <c r="H153" s="3"/>
      <c r="I153" s="3"/>
      <c r="J153" s="3"/>
      <c r="K153" s="3"/>
      <c r="L153" s="3"/>
      <c r="M153" s="3"/>
      <c r="N153" s="3"/>
      <c r="O153" s="3"/>
      <c r="P153" s="3"/>
      <c r="Q153" s="3"/>
      <c r="R153" s="3"/>
      <c r="S153" s="3"/>
      <c r="T153" s="3"/>
      <c r="U153" s="3"/>
      <c r="V153" s="3"/>
      <c r="W153" s="3"/>
      <c r="X153" s="3"/>
      <c r="Y153" s="3"/>
      <c r="AG153" t="s">
        <v>511</v>
      </c>
    </row>
    <row r="154" spans="1:60" x14ac:dyDescent="0.2">
      <c r="A154" s="3"/>
      <c r="B154" s="4" t="s">
        <v>512</v>
      </c>
      <c r="C154" s="248" t="s">
        <v>513</v>
      </c>
      <c r="D154" s="6"/>
      <c r="E154" s="3"/>
      <c r="F154" s="3"/>
      <c r="G154" s="3"/>
      <c r="H154" s="3"/>
      <c r="I154" s="3"/>
      <c r="J154" s="3"/>
      <c r="K154" s="3"/>
      <c r="L154" s="3"/>
      <c r="M154" s="3"/>
      <c r="N154" s="3"/>
      <c r="O154" s="3"/>
      <c r="P154" s="3"/>
      <c r="Q154" s="3"/>
      <c r="R154" s="3"/>
      <c r="S154" s="3"/>
      <c r="T154" s="3"/>
      <c r="U154" s="3"/>
      <c r="V154" s="3"/>
      <c r="W154" s="3"/>
      <c r="X154" s="3"/>
      <c r="Y154" s="3"/>
      <c r="AG154" t="s">
        <v>514</v>
      </c>
    </row>
    <row r="155" spans="1:60" x14ac:dyDescent="0.2">
      <c r="A155" s="3"/>
      <c r="B155" s="4"/>
      <c r="C155" s="248" t="s">
        <v>515</v>
      </c>
      <c r="D155" s="6"/>
      <c r="E155" s="3"/>
      <c r="F155" s="3"/>
      <c r="G155" s="3"/>
      <c r="H155" s="3"/>
      <c r="I155" s="3"/>
      <c r="J155" s="3"/>
      <c r="K155" s="3"/>
      <c r="L155" s="3"/>
      <c r="M155" s="3"/>
      <c r="N155" s="3"/>
      <c r="O155" s="3"/>
      <c r="P155" s="3"/>
      <c r="Q155" s="3"/>
      <c r="R155" s="3"/>
      <c r="S155" s="3"/>
      <c r="T155" s="3"/>
      <c r="U155" s="3"/>
      <c r="V155" s="3"/>
      <c r="W155" s="3"/>
      <c r="X155" s="3"/>
      <c r="Y155" s="3"/>
      <c r="AG155" t="s">
        <v>516</v>
      </c>
    </row>
    <row r="156" spans="1:60" x14ac:dyDescent="0.2">
      <c r="A156" s="3"/>
      <c r="B156" s="4"/>
      <c r="C156" s="248"/>
      <c r="D156" s="6"/>
      <c r="E156" s="3"/>
      <c r="F156" s="3"/>
      <c r="G156" s="3"/>
      <c r="H156" s="3"/>
      <c r="I156" s="3"/>
      <c r="J156" s="3"/>
      <c r="K156" s="3"/>
      <c r="L156" s="3"/>
      <c r="M156" s="3"/>
      <c r="N156" s="3"/>
      <c r="O156" s="3"/>
      <c r="P156" s="3"/>
      <c r="Q156" s="3"/>
      <c r="R156" s="3"/>
      <c r="S156" s="3"/>
      <c r="T156" s="3"/>
      <c r="U156" s="3"/>
      <c r="V156" s="3"/>
      <c r="W156" s="3"/>
      <c r="X156" s="3"/>
      <c r="Y156" s="3"/>
    </row>
    <row r="157" spans="1:60" x14ac:dyDescent="0.2">
      <c r="C157" s="250"/>
      <c r="D157" s="10"/>
      <c r="AG157" t="s">
        <v>294</v>
      </c>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xQkEzkXl59acD/cT7nIbqR28LjH/BrRsC8fD3CnQE/lBWhBqjhVy7W8L/YB0PuVrbHngcK+kU70s3emz4GdAw==" saltValue="yZ2jr5Z22Qggz9+aCeD99Q==" spinCount="100000" sheet="1" formatRows="0"/>
  <mergeCells count="47">
    <mergeCell ref="C143:G143"/>
    <mergeCell ref="C117:G117"/>
    <mergeCell ref="C133:G133"/>
    <mergeCell ref="C135:G135"/>
    <mergeCell ref="C137:G137"/>
    <mergeCell ref="C139:G139"/>
    <mergeCell ref="C141:G141"/>
    <mergeCell ref="C77:G77"/>
    <mergeCell ref="C78:G78"/>
    <mergeCell ref="C79:G79"/>
    <mergeCell ref="C80:G80"/>
    <mergeCell ref="C81:G81"/>
    <mergeCell ref="C115:G115"/>
    <mergeCell ref="C70:G70"/>
    <mergeCell ref="C71:G71"/>
    <mergeCell ref="C72:G72"/>
    <mergeCell ref="C74:G74"/>
    <mergeCell ref="C75:G75"/>
    <mergeCell ref="C76:G76"/>
    <mergeCell ref="C63:G63"/>
    <mergeCell ref="C65:G65"/>
    <mergeCell ref="C66:G66"/>
    <mergeCell ref="C67:G67"/>
    <mergeCell ref="C68:G68"/>
    <mergeCell ref="C69:G69"/>
    <mergeCell ref="C56:G56"/>
    <mergeCell ref="C58:G58"/>
    <mergeCell ref="C59:G59"/>
    <mergeCell ref="C60:G60"/>
    <mergeCell ref="C61:G61"/>
    <mergeCell ref="C62:G62"/>
    <mergeCell ref="C49:G49"/>
    <mergeCell ref="C51:G51"/>
    <mergeCell ref="C52:G52"/>
    <mergeCell ref="C53:G53"/>
    <mergeCell ref="C54:G54"/>
    <mergeCell ref="C55:G55"/>
    <mergeCell ref="A1:G1"/>
    <mergeCell ref="C2:G2"/>
    <mergeCell ref="C3:G3"/>
    <mergeCell ref="C4:G4"/>
    <mergeCell ref="A152:B152"/>
    <mergeCell ref="C44:G44"/>
    <mergeCell ref="C45:G45"/>
    <mergeCell ref="C46:G46"/>
    <mergeCell ref="C47:G47"/>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CAD2-10E5-4F1E-BAC2-E1792A3AA6E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53</v>
      </c>
      <c r="C3" s="199" t="s">
        <v>54</v>
      </c>
      <c r="D3" s="197"/>
      <c r="E3" s="197"/>
      <c r="F3" s="197"/>
      <c r="G3" s="198"/>
      <c r="AC3" s="174" t="s">
        <v>227</v>
      </c>
      <c r="AG3" t="s">
        <v>230</v>
      </c>
    </row>
    <row r="4" spans="1:60" ht="24.95" customHeight="1" x14ac:dyDescent="0.2">
      <c r="A4" s="200" t="s">
        <v>9</v>
      </c>
      <c r="B4" s="201" t="s">
        <v>61</v>
      </c>
      <c r="C4" s="202" t="s">
        <v>62</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162</v>
      </c>
      <c r="C8" s="244" t="s">
        <v>163</v>
      </c>
      <c r="D8" s="226"/>
      <c r="E8" s="227"/>
      <c r="F8" s="228"/>
      <c r="G8" s="228">
        <f>SUMIF(AG9:AG76,"&lt;&gt;NOR",G9:G76)</f>
        <v>0</v>
      </c>
      <c r="H8" s="228"/>
      <c r="I8" s="228">
        <f>SUM(I9:I76)</f>
        <v>0</v>
      </c>
      <c r="J8" s="228"/>
      <c r="K8" s="228">
        <f>SUM(K9:K76)</f>
        <v>0</v>
      </c>
      <c r="L8" s="228"/>
      <c r="M8" s="228">
        <f>SUM(M9:M76)</f>
        <v>0</v>
      </c>
      <c r="N8" s="227"/>
      <c r="O8" s="227">
        <f>SUM(O9:O76)</f>
        <v>0</v>
      </c>
      <c r="P8" s="227"/>
      <c r="Q8" s="227">
        <f>SUM(Q9:Q76)</f>
        <v>0</v>
      </c>
      <c r="R8" s="228"/>
      <c r="S8" s="228"/>
      <c r="T8" s="229"/>
      <c r="U8" s="223"/>
      <c r="V8" s="223">
        <f>SUM(V9:V76)</f>
        <v>0</v>
      </c>
      <c r="W8" s="223"/>
      <c r="X8" s="223"/>
      <c r="Y8" s="223"/>
      <c r="AG8" t="s">
        <v>255</v>
      </c>
    </row>
    <row r="9" spans="1:60" ht="33.75" outlineLevel="1" x14ac:dyDescent="0.2">
      <c r="A9" s="234">
        <v>1</v>
      </c>
      <c r="B9" s="235" t="s">
        <v>421</v>
      </c>
      <c r="C9" s="245" t="s">
        <v>1015</v>
      </c>
      <c r="D9" s="236" t="s">
        <v>423</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424</v>
      </c>
      <c r="T9" s="240" t="s">
        <v>260</v>
      </c>
      <c r="U9" s="221">
        <v>0</v>
      </c>
      <c r="V9" s="221">
        <f>ROUND(E9*U9,2)</f>
        <v>0</v>
      </c>
      <c r="W9" s="221"/>
      <c r="X9" s="221" t="s">
        <v>372</v>
      </c>
      <c r="Y9" s="221" t="s">
        <v>262</v>
      </c>
      <c r="Z9" s="210"/>
      <c r="AA9" s="210"/>
      <c r="AB9" s="210"/>
      <c r="AC9" s="210"/>
      <c r="AD9" s="210"/>
      <c r="AE9" s="210"/>
      <c r="AF9" s="210"/>
      <c r="AG9" s="210" t="s">
        <v>373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46" t="s">
        <v>1016</v>
      </c>
      <c r="D10" s="242"/>
      <c r="E10" s="242"/>
      <c r="F10" s="242"/>
      <c r="G10" s="242"/>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265</v>
      </c>
      <c r="AH10" s="210"/>
      <c r="AI10" s="210"/>
      <c r="AJ10" s="210"/>
      <c r="AK10" s="210"/>
      <c r="AL10" s="210"/>
      <c r="AM10" s="210"/>
      <c r="AN10" s="210"/>
      <c r="AO10" s="210"/>
      <c r="AP10" s="210"/>
      <c r="AQ10" s="210"/>
      <c r="AR10" s="210"/>
      <c r="AS10" s="210"/>
      <c r="AT10" s="210"/>
      <c r="AU10" s="210"/>
      <c r="AV10" s="210"/>
      <c r="AW10" s="210"/>
      <c r="AX10" s="210"/>
      <c r="AY10" s="210"/>
      <c r="AZ10" s="210"/>
      <c r="BA10" s="241" t="str">
        <f>C10</f>
        <v>přívod – třída G4, filtr kazetový – odtah – třída F7, by-pass, elektrický předehřívač, elektrický ohřívač, zákryt sání – krátký, zákryt výstupu – krátký, obdélníkové hrdlo (2x), klapka – přívod, pružná manžeta (2x), eleiminátor kapek,</v>
      </c>
      <c r="BB10" s="210"/>
      <c r="BC10" s="210"/>
      <c r="BD10" s="210"/>
      <c r="BE10" s="210"/>
      <c r="BF10" s="210"/>
      <c r="BG10" s="210"/>
      <c r="BH10" s="210"/>
    </row>
    <row r="11" spans="1:60" ht="33.75" outlineLevel="1" x14ac:dyDescent="0.2">
      <c r="A11" s="234">
        <v>2</v>
      </c>
      <c r="B11" s="235" t="s">
        <v>437</v>
      </c>
      <c r="C11" s="245" t="s">
        <v>1017</v>
      </c>
      <c r="D11" s="236" t="s">
        <v>423</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424</v>
      </c>
      <c r="T11" s="240" t="s">
        <v>260</v>
      </c>
      <c r="U11" s="221">
        <v>0</v>
      </c>
      <c r="V11" s="221">
        <f>ROUND(E11*U11,2)</f>
        <v>0</v>
      </c>
      <c r="W11" s="221"/>
      <c r="X11" s="221" t="s">
        <v>372</v>
      </c>
      <c r="Y11" s="221" t="s">
        <v>262</v>
      </c>
      <c r="Z11" s="210"/>
      <c r="AA11" s="210"/>
      <c r="AB11" s="210"/>
      <c r="AC11" s="210"/>
      <c r="AD11" s="210"/>
      <c r="AE11" s="210"/>
      <c r="AF11" s="210"/>
      <c r="AG11" s="210" t="s">
        <v>373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2" x14ac:dyDescent="0.2">
      <c r="A12" s="217"/>
      <c r="B12" s="218"/>
      <c r="C12" s="246" t="s">
        <v>1018</v>
      </c>
      <c r="D12" s="242"/>
      <c r="E12" s="242"/>
      <c r="F12" s="242"/>
      <c r="G12" s="242"/>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265</v>
      </c>
      <c r="AH12" s="210"/>
      <c r="AI12" s="210"/>
      <c r="AJ12" s="210"/>
      <c r="AK12" s="210"/>
      <c r="AL12" s="210"/>
      <c r="AM12" s="210"/>
      <c r="AN12" s="210"/>
      <c r="AO12" s="210"/>
      <c r="AP12" s="210"/>
      <c r="AQ12" s="210"/>
      <c r="AR12" s="210"/>
      <c r="AS12" s="210"/>
      <c r="AT12" s="210"/>
      <c r="AU12" s="210"/>
      <c r="AV12" s="210"/>
      <c r="AW12" s="210"/>
      <c r="AX12" s="210"/>
      <c r="AY12" s="210"/>
      <c r="AZ12" s="210"/>
      <c r="BA12" s="241" t="str">
        <f>C12</f>
        <v>přepravních otvorů (4ks), regulace vč. Ethernet. Připojení, manostat filtru – přívod, manostat filtru – odtah, hlavní vypínač, dotykový barevný ovládací panel</v>
      </c>
      <c r="BB12" s="210"/>
      <c r="BC12" s="210"/>
      <c r="BD12" s="210"/>
      <c r="BE12" s="210"/>
      <c r="BF12" s="210"/>
      <c r="BG12" s="210"/>
      <c r="BH12" s="210"/>
    </row>
    <row r="13" spans="1:60" outlineLevel="1" x14ac:dyDescent="0.2">
      <c r="A13" s="254">
        <v>3</v>
      </c>
      <c r="B13" s="255" t="s">
        <v>439</v>
      </c>
      <c r="C13" s="262" t="s">
        <v>1019</v>
      </c>
      <c r="D13" s="256" t="s">
        <v>423</v>
      </c>
      <c r="E13" s="257">
        <v>1</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424</v>
      </c>
      <c r="T13" s="260" t="s">
        <v>260</v>
      </c>
      <c r="U13" s="221">
        <v>0</v>
      </c>
      <c r="V13" s="221">
        <f>ROUND(E13*U13,2)</f>
        <v>0</v>
      </c>
      <c r="W13" s="221"/>
      <c r="X13" s="221" t="s">
        <v>372</v>
      </c>
      <c r="Y13" s="221" t="s">
        <v>262</v>
      </c>
      <c r="Z13" s="210"/>
      <c r="AA13" s="210"/>
      <c r="AB13" s="210"/>
      <c r="AC13" s="210"/>
      <c r="AD13" s="210"/>
      <c r="AE13" s="210"/>
      <c r="AF13" s="210"/>
      <c r="AG13" s="210" t="s">
        <v>373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54">
        <v>4</v>
      </c>
      <c r="B14" s="255" t="s">
        <v>441</v>
      </c>
      <c r="C14" s="262" t="s">
        <v>1020</v>
      </c>
      <c r="D14" s="256" t="s">
        <v>423</v>
      </c>
      <c r="E14" s="257">
        <v>6</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424</v>
      </c>
      <c r="T14" s="260" t="s">
        <v>260</v>
      </c>
      <c r="U14" s="221">
        <v>0</v>
      </c>
      <c r="V14" s="221">
        <f>ROUND(E14*U14,2)</f>
        <v>0</v>
      </c>
      <c r="W14" s="221"/>
      <c r="X14" s="221" t="s">
        <v>372</v>
      </c>
      <c r="Y14" s="221" t="s">
        <v>262</v>
      </c>
      <c r="Z14" s="210"/>
      <c r="AA14" s="210"/>
      <c r="AB14" s="210"/>
      <c r="AC14" s="210"/>
      <c r="AD14" s="210"/>
      <c r="AE14" s="210"/>
      <c r="AF14" s="210"/>
      <c r="AG14" s="210" t="s">
        <v>373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54">
        <v>5</v>
      </c>
      <c r="B15" s="255" t="s">
        <v>443</v>
      </c>
      <c r="C15" s="262" t="s">
        <v>1021</v>
      </c>
      <c r="D15" s="256" t="s">
        <v>423</v>
      </c>
      <c r="E15" s="257">
        <v>2</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424</v>
      </c>
      <c r="T15" s="260" t="s">
        <v>260</v>
      </c>
      <c r="U15" s="221">
        <v>0</v>
      </c>
      <c r="V15" s="221">
        <f>ROUND(E15*U15,2)</f>
        <v>0</v>
      </c>
      <c r="W15" s="221"/>
      <c r="X15" s="221" t="s">
        <v>372</v>
      </c>
      <c r="Y15" s="221" t="s">
        <v>262</v>
      </c>
      <c r="Z15" s="210"/>
      <c r="AA15" s="210"/>
      <c r="AB15" s="210"/>
      <c r="AC15" s="210"/>
      <c r="AD15" s="210"/>
      <c r="AE15" s="210"/>
      <c r="AF15" s="210"/>
      <c r="AG15" s="210" t="s">
        <v>373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54">
        <v>6</v>
      </c>
      <c r="B16" s="255" t="s">
        <v>446</v>
      </c>
      <c r="C16" s="262" t="s">
        <v>1022</v>
      </c>
      <c r="D16" s="256" t="s">
        <v>423</v>
      </c>
      <c r="E16" s="257">
        <v>1</v>
      </c>
      <c r="F16" s="258"/>
      <c r="G16" s="259">
        <f>ROUND(E16*F16,2)</f>
        <v>0</v>
      </c>
      <c r="H16" s="258"/>
      <c r="I16" s="259">
        <f>ROUND(E16*H16,2)</f>
        <v>0</v>
      </c>
      <c r="J16" s="258"/>
      <c r="K16" s="259">
        <f>ROUND(E16*J16,2)</f>
        <v>0</v>
      </c>
      <c r="L16" s="259">
        <v>21</v>
      </c>
      <c r="M16" s="259">
        <f>G16*(1+L16/100)</f>
        <v>0</v>
      </c>
      <c r="N16" s="257">
        <v>0</v>
      </c>
      <c r="O16" s="257">
        <f>ROUND(E16*N16,2)</f>
        <v>0</v>
      </c>
      <c r="P16" s="257">
        <v>0</v>
      </c>
      <c r="Q16" s="257">
        <f>ROUND(E16*P16,2)</f>
        <v>0</v>
      </c>
      <c r="R16" s="259"/>
      <c r="S16" s="259" t="s">
        <v>424</v>
      </c>
      <c r="T16" s="260" t="s">
        <v>260</v>
      </c>
      <c r="U16" s="221">
        <v>0</v>
      </c>
      <c r="V16" s="221">
        <f>ROUND(E16*U16,2)</f>
        <v>0</v>
      </c>
      <c r="W16" s="221"/>
      <c r="X16" s="221" t="s">
        <v>372</v>
      </c>
      <c r="Y16" s="221" t="s">
        <v>262</v>
      </c>
      <c r="Z16" s="210"/>
      <c r="AA16" s="210"/>
      <c r="AB16" s="210"/>
      <c r="AC16" s="210"/>
      <c r="AD16" s="210"/>
      <c r="AE16" s="210"/>
      <c r="AF16" s="210"/>
      <c r="AG16" s="210" t="s">
        <v>373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54">
        <v>7</v>
      </c>
      <c r="B17" s="255" t="s">
        <v>448</v>
      </c>
      <c r="C17" s="262" t="s">
        <v>1022</v>
      </c>
      <c r="D17" s="256" t="s">
        <v>423</v>
      </c>
      <c r="E17" s="257">
        <v>2</v>
      </c>
      <c r="F17" s="258"/>
      <c r="G17" s="259">
        <f>ROUND(E17*F17,2)</f>
        <v>0</v>
      </c>
      <c r="H17" s="258"/>
      <c r="I17" s="259">
        <f>ROUND(E17*H17,2)</f>
        <v>0</v>
      </c>
      <c r="J17" s="258"/>
      <c r="K17" s="259">
        <f>ROUND(E17*J17,2)</f>
        <v>0</v>
      </c>
      <c r="L17" s="259">
        <v>21</v>
      </c>
      <c r="M17" s="259">
        <f>G17*(1+L17/100)</f>
        <v>0</v>
      </c>
      <c r="N17" s="257">
        <v>0</v>
      </c>
      <c r="O17" s="257">
        <f>ROUND(E17*N17,2)</f>
        <v>0</v>
      </c>
      <c r="P17" s="257">
        <v>0</v>
      </c>
      <c r="Q17" s="257">
        <f>ROUND(E17*P17,2)</f>
        <v>0</v>
      </c>
      <c r="R17" s="259"/>
      <c r="S17" s="259" t="s">
        <v>424</v>
      </c>
      <c r="T17" s="260" t="s">
        <v>260</v>
      </c>
      <c r="U17" s="221">
        <v>0</v>
      </c>
      <c r="V17" s="221">
        <f>ROUND(E17*U17,2)</f>
        <v>0</v>
      </c>
      <c r="W17" s="221"/>
      <c r="X17" s="221" t="s">
        <v>372</v>
      </c>
      <c r="Y17" s="221" t="s">
        <v>262</v>
      </c>
      <c r="Z17" s="210"/>
      <c r="AA17" s="210"/>
      <c r="AB17" s="210"/>
      <c r="AC17" s="210"/>
      <c r="AD17" s="210"/>
      <c r="AE17" s="210"/>
      <c r="AF17" s="210"/>
      <c r="AG17" s="210" t="s">
        <v>373</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54">
        <v>8</v>
      </c>
      <c r="B18" s="255" t="s">
        <v>450</v>
      </c>
      <c r="C18" s="262" t="s">
        <v>1023</v>
      </c>
      <c r="D18" s="256" t="s">
        <v>423</v>
      </c>
      <c r="E18" s="257">
        <v>1</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424</v>
      </c>
      <c r="T18" s="260" t="s">
        <v>260</v>
      </c>
      <c r="U18" s="221">
        <v>0</v>
      </c>
      <c r="V18" s="221">
        <f>ROUND(E18*U18,2)</f>
        <v>0</v>
      </c>
      <c r="W18" s="221"/>
      <c r="X18" s="221" t="s">
        <v>372</v>
      </c>
      <c r="Y18" s="221" t="s">
        <v>262</v>
      </c>
      <c r="Z18" s="210"/>
      <c r="AA18" s="210"/>
      <c r="AB18" s="210"/>
      <c r="AC18" s="210"/>
      <c r="AD18" s="210"/>
      <c r="AE18" s="210"/>
      <c r="AF18" s="210"/>
      <c r="AG18" s="210" t="s">
        <v>373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54">
        <v>9</v>
      </c>
      <c r="B19" s="255" t="s">
        <v>452</v>
      </c>
      <c r="C19" s="262" t="s">
        <v>1024</v>
      </c>
      <c r="D19" s="256" t="s">
        <v>423</v>
      </c>
      <c r="E19" s="257">
        <v>1</v>
      </c>
      <c r="F19" s="258"/>
      <c r="G19" s="259">
        <f>ROUND(E19*F19,2)</f>
        <v>0</v>
      </c>
      <c r="H19" s="258"/>
      <c r="I19" s="259">
        <f>ROUND(E19*H19,2)</f>
        <v>0</v>
      </c>
      <c r="J19" s="258"/>
      <c r="K19" s="259">
        <f>ROUND(E19*J19,2)</f>
        <v>0</v>
      </c>
      <c r="L19" s="259">
        <v>21</v>
      </c>
      <c r="M19" s="259">
        <f>G19*(1+L19/100)</f>
        <v>0</v>
      </c>
      <c r="N19" s="257">
        <v>0</v>
      </c>
      <c r="O19" s="257">
        <f>ROUND(E19*N19,2)</f>
        <v>0</v>
      </c>
      <c r="P19" s="257">
        <v>0</v>
      </c>
      <c r="Q19" s="257">
        <f>ROUND(E19*P19,2)</f>
        <v>0</v>
      </c>
      <c r="R19" s="259"/>
      <c r="S19" s="259" t="s">
        <v>424</v>
      </c>
      <c r="T19" s="260" t="s">
        <v>260</v>
      </c>
      <c r="U19" s="221">
        <v>0</v>
      </c>
      <c r="V19" s="221">
        <f>ROUND(E19*U19,2)</f>
        <v>0</v>
      </c>
      <c r="W19" s="221"/>
      <c r="X19" s="221" t="s">
        <v>372</v>
      </c>
      <c r="Y19" s="221" t="s">
        <v>262</v>
      </c>
      <c r="Z19" s="210"/>
      <c r="AA19" s="210"/>
      <c r="AB19" s="210"/>
      <c r="AC19" s="210"/>
      <c r="AD19" s="210"/>
      <c r="AE19" s="210"/>
      <c r="AF19" s="210"/>
      <c r="AG19" s="210" t="s">
        <v>373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54">
        <v>10</v>
      </c>
      <c r="B20" s="255" t="s">
        <v>454</v>
      </c>
      <c r="C20" s="262" t="s">
        <v>1025</v>
      </c>
      <c r="D20" s="256" t="s">
        <v>423</v>
      </c>
      <c r="E20" s="257">
        <v>2</v>
      </c>
      <c r="F20" s="258"/>
      <c r="G20" s="259">
        <f>ROUND(E20*F20,2)</f>
        <v>0</v>
      </c>
      <c r="H20" s="258"/>
      <c r="I20" s="259">
        <f>ROUND(E20*H20,2)</f>
        <v>0</v>
      </c>
      <c r="J20" s="258"/>
      <c r="K20" s="259">
        <f>ROUND(E20*J20,2)</f>
        <v>0</v>
      </c>
      <c r="L20" s="259">
        <v>21</v>
      </c>
      <c r="M20" s="259">
        <f>G20*(1+L20/100)</f>
        <v>0</v>
      </c>
      <c r="N20" s="257">
        <v>0</v>
      </c>
      <c r="O20" s="257">
        <f>ROUND(E20*N20,2)</f>
        <v>0</v>
      </c>
      <c r="P20" s="257">
        <v>0</v>
      </c>
      <c r="Q20" s="257">
        <f>ROUND(E20*P20,2)</f>
        <v>0</v>
      </c>
      <c r="R20" s="259"/>
      <c r="S20" s="259" t="s">
        <v>424</v>
      </c>
      <c r="T20" s="260" t="s">
        <v>260</v>
      </c>
      <c r="U20" s="221">
        <v>0</v>
      </c>
      <c r="V20" s="221">
        <f>ROUND(E20*U20,2)</f>
        <v>0</v>
      </c>
      <c r="W20" s="221"/>
      <c r="X20" s="221" t="s">
        <v>372</v>
      </c>
      <c r="Y20" s="221" t="s">
        <v>262</v>
      </c>
      <c r="Z20" s="210"/>
      <c r="AA20" s="210"/>
      <c r="AB20" s="210"/>
      <c r="AC20" s="210"/>
      <c r="AD20" s="210"/>
      <c r="AE20" s="210"/>
      <c r="AF20" s="210"/>
      <c r="AG20" s="210" t="s">
        <v>373</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54">
        <v>11</v>
      </c>
      <c r="B21" s="255" t="s">
        <v>456</v>
      </c>
      <c r="C21" s="262" t="s">
        <v>1026</v>
      </c>
      <c r="D21" s="256" t="s">
        <v>423</v>
      </c>
      <c r="E21" s="257">
        <v>2</v>
      </c>
      <c r="F21" s="258"/>
      <c r="G21" s="259">
        <f>ROUND(E21*F21,2)</f>
        <v>0</v>
      </c>
      <c r="H21" s="258"/>
      <c r="I21" s="259">
        <f>ROUND(E21*H21,2)</f>
        <v>0</v>
      </c>
      <c r="J21" s="258"/>
      <c r="K21" s="259">
        <f>ROUND(E21*J21,2)</f>
        <v>0</v>
      </c>
      <c r="L21" s="259">
        <v>21</v>
      </c>
      <c r="M21" s="259">
        <f>G21*(1+L21/100)</f>
        <v>0</v>
      </c>
      <c r="N21" s="257">
        <v>0</v>
      </c>
      <c r="O21" s="257">
        <f>ROUND(E21*N21,2)</f>
        <v>0</v>
      </c>
      <c r="P21" s="257">
        <v>0</v>
      </c>
      <c r="Q21" s="257">
        <f>ROUND(E21*P21,2)</f>
        <v>0</v>
      </c>
      <c r="R21" s="259"/>
      <c r="S21" s="259" t="s">
        <v>424</v>
      </c>
      <c r="T21" s="260" t="s">
        <v>260</v>
      </c>
      <c r="U21" s="221">
        <v>0</v>
      </c>
      <c r="V21" s="221">
        <f>ROUND(E21*U21,2)</f>
        <v>0</v>
      </c>
      <c r="W21" s="221"/>
      <c r="X21" s="221" t="s">
        <v>372</v>
      </c>
      <c r="Y21" s="221" t="s">
        <v>262</v>
      </c>
      <c r="Z21" s="210"/>
      <c r="AA21" s="210"/>
      <c r="AB21" s="210"/>
      <c r="AC21" s="210"/>
      <c r="AD21" s="210"/>
      <c r="AE21" s="210"/>
      <c r="AF21" s="210"/>
      <c r="AG21" s="210" t="s">
        <v>373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54">
        <v>12</v>
      </c>
      <c r="B22" s="255" t="s">
        <v>457</v>
      </c>
      <c r="C22" s="262" t="s">
        <v>1027</v>
      </c>
      <c r="D22" s="256" t="s">
        <v>423</v>
      </c>
      <c r="E22" s="257">
        <v>1</v>
      </c>
      <c r="F22" s="258"/>
      <c r="G22" s="259">
        <f>ROUND(E22*F22,2)</f>
        <v>0</v>
      </c>
      <c r="H22" s="258"/>
      <c r="I22" s="259">
        <f>ROUND(E22*H22,2)</f>
        <v>0</v>
      </c>
      <c r="J22" s="258"/>
      <c r="K22" s="259">
        <f>ROUND(E22*J22,2)</f>
        <v>0</v>
      </c>
      <c r="L22" s="259">
        <v>21</v>
      </c>
      <c r="M22" s="259">
        <f>G22*(1+L22/100)</f>
        <v>0</v>
      </c>
      <c r="N22" s="257">
        <v>0</v>
      </c>
      <c r="O22" s="257">
        <f>ROUND(E22*N22,2)</f>
        <v>0</v>
      </c>
      <c r="P22" s="257">
        <v>0</v>
      </c>
      <c r="Q22" s="257">
        <f>ROUND(E22*P22,2)</f>
        <v>0</v>
      </c>
      <c r="R22" s="259"/>
      <c r="S22" s="259" t="s">
        <v>424</v>
      </c>
      <c r="T22" s="260" t="s">
        <v>260</v>
      </c>
      <c r="U22" s="221">
        <v>0</v>
      </c>
      <c r="V22" s="221">
        <f>ROUND(E22*U22,2)</f>
        <v>0</v>
      </c>
      <c r="W22" s="221"/>
      <c r="X22" s="221" t="s">
        <v>372</v>
      </c>
      <c r="Y22" s="221" t="s">
        <v>262</v>
      </c>
      <c r="Z22" s="210"/>
      <c r="AA22" s="210"/>
      <c r="AB22" s="210"/>
      <c r="AC22" s="210"/>
      <c r="AD22" s="210"/>
      <c r="AE22" s="210"/>
      <c r="AF22" s="210"/>
      <c r="AG22" s="210" t="s">
        <v>373</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4">
        <v>13</v>
      </c>
      <c r="B23" s="255" t="s">
        <v>459</v>
      </c>
      <c r="C23" s="262" t="s">
        <v>1028</v>
      </c>
      <c r="D23" s="256" t="s">
        <v>423</v>
      </c>
      <c r="E23" s="257">
        <v>1</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424</v>
      </c>
      <c r="T23" s="260" t="s">
        <v>260</v>
      </c>
      <c r="U23" s="221">
        <v>0</v>
      </c>
      <c r="V23" s="221">
        <f>ROUND(E23*U23,2)</f>
        <v>0</v>
      </c>
      <c r="W23" s="221"/>
      <c r="X23" s="221" t="s">
        <v>372</v>
      </c>
      <c r="Y23" s="221" t="s">
        <v>262</v>
      </c>
      <c r="Z23" s="210"/>
      <c r="AA23" s="210"/>
      <c r="AB23" s="210"/>
      <c r="AC23" s="210"/>
      <c r="AD23" s="210"/>
      <c r="AE23" s="210"/>
      <c r="AF23" s="210"/>
      <c r="AG23" s="210" t="s">
        <v>373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4">
        <v>14</v>
      </c>
      <c r="B24" s="255" t="s">
        <v>461</v>
      </c>
      <c r="C24" s="262" t="s">
        <v>1029</v>
      </c>
      <c r="D24" s="256" t="s">
        <v>423</v>
      </c>
      <c r="E24" s="257">
        <v>4</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424</v>
      </c>
      <c r="T24" s="260" t="s">
        <v>260</v>
      </c>
      <c r="U24" s="221">
        <v>0</v>
      </c>
      <c r="V24" s="221">
        <f>ROUND(E24*U24,2)</f>
        <v>0</v>
      </c>
      <c r="W24" s="221"/>
      <c r="X24" s="221" t="s">
        <v>372</v>
      </c>
      <c r="Y24" s="221" t="s">
        <v>262</v>
      </c>
      <c r="Z24" s="210"/>
      <c r="AA24" s="210"/>
      <c r="AB24" s="210"/>
      <c r="AC24" s="210"/>
      <c r="AD24" s="210"/>
      <c r="AE24" s="210"/>
      <c r="AF24" s="210"/>
      <c r="AG24" s="210" t="s">
        <v>373</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4">
        <v>15</v>
      </c>
      <c r="B25" s="255" t="s">
        <v>463</v>
      </c>
      <c r="C25" s="262" t="s">
        <v>1030</v>
      </c>
      <c r="D25" s="256" t="s">
        <v>423</v>
      </c>
      <c r="E25" s="257">
        <v>4</v>
      </c>
      <c r="F25" s="258"/>
      <c r="G25" s="259">
        <f>ROUND(E25*F25,2)</f>
        <v>0</v>
      </c>
      <c r="H25" s="258"/>
      <c r="I25" s="259">
        <f>ROUND(E25*H25,2)</f>
        <v>0</v>
      </c>
      <c r="J25" s="258"/>
      <c r="K25" s="259">
        <f>ROUND(E25*J25,2)</f>
        <v>0</v>
      </c>
      <c r="L25" s="259">
        <v>21</v>
      </c>
      <c r="M25" s="259">
        <f>G25*(1+L25/100)</f>
        <v>0</v>
      </c>
      <c r="N25" s="257">
        <v>0</v>
      </c>
      <c r="O25" s="257">
        <f>ROUND(E25*N25,2)</f>
        <v>0</v>
      </c>
      <c r="P25" s="257">
        <v>0</v>
      </c>
      <c r="Q25" s="257">
        <f>ROUND(E25*P25,2)</f>
        <v>0</v>
      </c>
      <c r="R25" s="259"/>
      <c r="S25" s="259" t="s">
        <v>424</v>
      </c>
      <c r="T25" s="260" t="s">
        <v>260</v>
      </c>
      <c r="U25" s="221">
        <v>0</v>
      </c>
      <c r="V25" s="221">
        <f>ROUND(E25*U25,2)</f>
        <v>0</v>
      </c>
      <c r="W25" s="221"/>
      <c r="X25" s="221" t="s">
        <v>372</v>
      </c>
      <c r="Y25" s="221" t="s">
        <v>262</v>
      </c>
      <c r="Z25" s="210"/>
      <c r="AA25" s="210"/>
      <c r="AB25" s="210"/>
      <c r="AC25" s="210"/>
      <c r="AD25" s="210"/>
      <c r="AE25" s="210"/>
      <c r="AF25" s="210"/>
      <c r="AG25" s="210" t="s">
        <v>373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54">
        <v>16</v>
      </c>
      <c r="B26" s="255" t="s">
        <v>465</v>
      </c>
      <c r="C26" s="262" t="s">
        <v>1031</v>
      </c>
      <c r="D26" s="256" t="s">
        <v>423</v>
      </c>
      <c r="E26" s="257">
        <v>4</v>
      </c>
      <c r="F26" s="258"/>
      <c r="G26" s="259">
        <f>ROUND(E26*F26,2)</f>
        <v>0</v>
      </c>
      <c r="H26" s="258"/>
      <c r="I26" s="259">
        <f>ROUND(E26*H26,2)</f>
        <v>0</v>
      </c>
      <c r="J26" s="258"/>
      <c r="K26" s="259">
        <f>ROUND(E26*J26,2)</f>
        <v>0</v>
      </c>
      <c r="L26" s="259">
        <v>21</v>
      </c>
      <c r="M26" s="259">
        <f>G26*(1+L26/100)</f>
        <v>0</v>
      </c>
      <c r="N26" s="257">
        <v>0</v>
      </c>
      <c r="O26" s="257">
        <f>ROUND(E26*N26,2)</f>
        <v>0</v>
      </c>
      <c r="P26" s="257">
        <v>0</v>
      </c>
      <c r="Q26" s="257">
        <f>ROUND(E26*P26,2)</f>
        <v>0</v>
      </c>
      <c r="R26" s="259"/>
      <c r="S26" s="259" t="s">
        <v>424</v>
      </c>
      <c r="T26" s="260" t="s">
        <v>260</v>
      </c>
      <c r="U26" s="221">
        <v>0</v>
      </c>
      <c r="V26" s="221">
        <f>ROUND(E26*U26,2)</f>
        <v>0</v>
      </c>
      <c r="W26" s="221"/>
      <c r="X26" s="221" t="s">
        <v>372</v>
      </c>
      <c r="Y26" s="221" t="s">
        <v>262</v>
      </c>
      <c r="Z26" s="210"/>
      <c r="AA26" s="210"/>
      <c r="AB26" s="210"/>
      <c r="AC26" s="210"/>
      <c r="AD26" s="210"/>
      <c r="AE26" s="210"/>
      <c r="AF26" s="210"/>
      <c r="AG26" s="210" t="s">
        <v>373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54">
        <v>17</v>
      </c>
      <c r="B27" s="255" t="s">
        <v>466</v>
      </c>
      <c r="C27" s="262" t="s">
        <v>1032</v>
      </c>
      <c r="D27" s="256" t="s">
        <v>423</v>
      </c>
      <c r="E27" s="257">
        <v>4</v>
      </c>
      <c r="F27" s="258"/>
      <c r="G27" s="259">
        <f>ROUND(E27*F27,2)</f>
        <v>0</v>
      </c>
      <c r="H27" s="258"/>
      <c r="I27" s="259">
        <f>ROUND(E27*H27,2)</f>
        <v>0</v>
      </c>
      <c r="J27" s="258"/>
      <c r="K27" s="259">
        <f>ROUND(E27*J27,2)</f>
        <v>0</v>
      </c>
      <c r="L27" s="259">
        <v>21</v>
      </c>
      <c r="M27" s="259">
        <f>G27*(1+L27/100)</f>
        <v>0</v>
      </c>
      <c r="N27" s="257">
        <v>0</v>
      </c>
      <c r="O27" s="257">
        <f>ROUND(E27*N27,2)</f>
        <v>0</v>
      </c>
      <c r="P27" s="257">
        <v>0</v>
      </c>
      <c r="Q27" s="257">
        <f>ROUND(E27*P27,2)</f>
        <v>0</v>
      </c>
      <c r="R27" s="259"/>
      <c r="S27" s="259" t="s">
        <v>424</v>
      </c>
      <c r="T27" s="260" t="s">
        <v>260</v>
      </c>
      <c r="U27" s="221">
        <v>0</v>
      </c>
      <c r="V27" s="221">
        <f>ROUND(E27*U27,2)</f>
        <v>0</v>
      </c>
      <c r="W27" s="221"/>
      <c r="X27" s="221" t="s">
        <v>372</v>
      </c>
      <c r="Y27" s="221" t="s">
        <v>262</v>
      </c>
      <c r="Z27" s="210"/>
      <c r="AA27" s="210"/>
      <c r="AB27" s="210"/>
      <c r="AC27" s="210"/>
      <c r="AD27" s="210"/>
      <c r="AE27" s="210"/>
      <c r="AF27" s="210"/>
      <c r="AG27" s="210" t="s">
        <v>373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54">
        <v>18</v>
      </c>
      <c r="B28" s="255" t="s">
        <v>467</v>
      </c>
      <c r="C28" s="262" t="s">
        <v>1033</v>
      </c>
      <c r="D28" s="256" t="s">
        <v>423</v>
      </c>
      <c r="E28" s="257">
        <v>5</v>
      </c>
      <c r="F28" s="258"/>
      <c r="G28" s="259">
        <f>ROUND(E28*F28,2)</f>
        <v>0</v>
      </c>
      <c r="H28" s="258"/>
      <c r="I28" s="259">
        <f>ROUND(E28*H28,2)</f>
        <v>0</v>
      </c>
      <c r="J28" s="258"/>
      <c r="K28" s="259">
        <f>ROUND(E28*J28,2)</f>
        <v>0</v>
      </c>
      <c r="L28" s="259">
        <v>21</v>
      </c>
      <c r="M28" s="259">
        <f>G28*(1+L28/100)</f>
        <v>0</v>
      </c>
      <c r="N28" s="257">
        <v>0</v>
      </c>
      <c r="O28" s="257">
        <f>ROUND(E28*N28,2)</f>
        <v>0</v>
      </c>
      <c r="P28" s="257">
        <v>0</v>
      </c>
      <c r="Q28" s="257">
        <f>ROUND(E28*P28,2)</f>
        <v>0</v>
      </c>
      <c r="R28" s="259"/>
      <c r="S28" s="259" t="s">
        <v>424</v>
      </c>
      <c r="T28" s="260" t="s">
        <v>260</v>
      </c>
      <c r="U28" s="221">
        <v>0</v>
      </c>
      <c r="V28" s="221">
        <f>ROUND(E28*U28,2)</f>
        <v>0</v>
      </c>
      <c r="W28" s="221"/>
      <c r="X28" s="221" t="s">
        <v>372</v>
      </c>
      <c r="Y28" s="221" t="s">
        <v>262</v>
      </c>
      <c r="Z28" s="210"/>
      <c r="AA28" s="210"/>
      <c r="AB28" s="210"/>
      <c r="AC28" s="210"/>
      <c r="AD28" s="210"/>
      <c r="AE28" s="210"/>
      <c r="AF28" s="210"/>
      <c r="AG28" s="210" t="s">
        <v>373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54">
        <v>19</v>
      </c>
      <c r="B29" s="255" t="s">
        <v>469</v>
      </c>
      <c r="C29" s="262" t="s">
        <v>1034</v>
      </c>
      <c r="D29" s="256" t="s">
        <v>423</v>
      </c>
      <c r="E29" s="257">
        <v>2</v>
      </c>
      <c r="F29" s="258"/>
      <c r="G29" s="259">
        <f>ROUND(E29*F29,2)</f>
        <v>0</v>
      </c>
      <c r="H29" s="258"/>
      <c r="I29" s="259">
        <f>ROUND(E29*H29,2)</f>
        <v>0</v>
      </c>
      <c r="J29" s="258"/>
      <c r="K29" s="259">
        <f>ROUND(E29*J29,2)</f>
        <v>0</v>
      </c>
      <c r="L29" s="259">
        <v>21</v>
      </c>
      <c r="M29" s="259">
        <f>G29*(1+L29/100)</f>
        <v>0</v>
      </c>
      <c r="N29" s="257">
        <v>0</v>
      </c>
      <c r="O29" s="257">
        <f>ROUND(E29*N29,2)</f>
        <v>0</v>
      </c>
      <c r="P29" s="257">
        <v>0</v>
      </c>
      <c r="Q29" s="257">
        <f>ROUND(E29*P29,2)</f>
        <v>0</v>
      </c>
      <c r="R29" s="259"/>
      <c r="S29" s="259" t="s">
        <v>424</v>
      </c>
      <c r="T29" s="260" t="s">
        <v>260</v>
      </c>
      <c r="U29" s="221">
        <v>0</v>
      </c>
      <c r="V29" s="221">
        <f>ROUND(E29*U29,2)</f>
        <v>0</v>
      </c>
      <c r="W29" s="221"/>
      <c r="X29" s="221" t="s">
        <v>372</v>
      </c>
      <c r="Y29" s="221" t="s">
        <v>262</v>
      </c>
      <c r="Z29" s="210"/>
      <c r="AA29" s="210"/>
      <c r="AB29" s="210"/>
      <c r="AC29" s="210"/>
      <c r="AD29" s="210"/>
      <c r="AE29" s="210"/>
      <c r="AF29" s="210"/>
      <c r="AG29" s="210" t="s">
        <v>373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54">
        <v>20</v>
      </c>
      <c r="B30" s="255" t="s">
        <v>470</v>
      </c>
      <c r="C30" s="262" t="s">
        <v>1035</v>
      </c>
      <c r="D30" s="256" t="s">
        <v>423</v>
      </c>
      <c r="E30" s="257">
        <v>2</v>
      </c>
      <c r="F30" s="258"/>
      <c r="G30" s="259">
        <f>ROUND(E30*F30,2)</f>
        <v>0</v>
      </c>
      <c r="H30" s="258"/>
      <c r="I30" s="259">
        <f>ROUND(E30*H30,2)</f>
        <v>0</v>
      </c>
      <c r="J30" s="258"/>
      <c r="K30" s="259">
        <f>ROUND(E30*J30,2)</f>
        <v>0</v>
      </c>
      <c r="L30" s="259">
        <v>21</v>
      </c>
      <c r="M30" s="259">
        <f>G30*(1+L30/100)</f>
        <v>0</v>
      </c>
      <c r="N30" s="257">
        <v>0</v>
      </c>
      <c r="O30" s="257">
        <f>ROUND(E30*N30,2)</f>
        <v>0</v>
      </c>
      <c r="P30" s="257">
        <v>0</v>
      </c>
      <c r="Q30" s="257">
        <f>ROUND(E30*P30,2)</f>
        <v>0</v>
      </c>
      <c r="R30" s="259"/>
      <c r="S30" s="259" t="s">
        <v>424</v>
      </c>
      <c r="T30" s="260" t="s">
        <v>260</v>
      </c>
      <c r="U30" s="221">
        <v>0</v>
      </c>
      <c r="V30" s="221">
        <f>ROUND(E30*U30,2)</f>
        <v>0</v>
      </c>
      <c r="W30" s="221"/>
      <c r="X30" s="221" t="s">
        <v>372</v>
      </c>
      <c r="Y30" s="221" t="s">
        <v>262</v>
      </c>
      <c r="Z30" s="210"/>
      <c r="AA30" s="210"/>
      <c r="AB30" s="210"/>
      <c r="AC30" s="210"/>
      <c r="AD30" s="210"/>
      <c r="AE30" s="210"/>
      <c r="AF30" s="210"/>
      <c r="AG30" s="210" t="s">
        <v>373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54">
        <v>21</v>
      </c>
      <c r="B31" s="255" t="s">
        <v>471</v>
      </c>
      <c r="C31" s="262" t="s">
        <v>1036</v>
      </c>
      <c r="D31" s="256" t="s">
        <v>1037</v>
      </c>
      <c r="E31" s="257">
        <v>16</v>
      </c>
      <c r="F31" s="258"/>
      <c r="G31" s="259">
        <f>ROUND(E31*F31,2)</f>
        <v>0</v>
      </c>
      <c r="H31" s="258"/>
      <c r="I31" s="259">
        <f>ROUND(E31*H31,2)</f>
        <v>0</v>
      </c>
      <c r="J31" s="258"/>
      <c r="K31" s="259">
        <f>ROUND(E31*J31,2)</f>
        <v>0</v>
      </c>
      <c r="L31" s="259">
        <v>21</v>
      </c>
      <c r="M31" s="259">
        <f>G31*(1+L31/100)</f>
        <v>0</v>
      </c>
      <c r="N31" s="257">
        <v>0</v>
      </c>
      <c r="O31" s="257">
        <f>ROUND(E31*N31,2)</f>
        <v>0</v>
      </c>
      <c r="P31" s="257">
        <v>0</v>
      </c>
      <c r="Q31" s="257">
        <f>ROUND(E31*P31,2)</f>
        <v>0</v>
      </c>
      <c r="R31" s="259"/>
      <c r="S31" s="259" t="s">
        <v>424</v>
      </c>
      <c r="T31" s="260" t="s">
        <v>260</v>
      </c>
      <c r="U31" s="221">
        <v>0</v>
      </c>
      <c r="V31" s="221">
        <f>ROUND(E31*U31,2)</f>
        <v>0</v>
      </c>
      <c r="W31" s="221"/>
      <c r="X31" s="221" t="s">
        <v>372</v>
      </c>
      <c r="Y31" s="221" t="s">
        <v>262</v>
      </c>
      <c r="Z31" s="210"/>
      <c r="AA31" s="210"/>
      <c r="AB31" s="210"/>
      <c r="AC31" s="210"/>
      <c r="AD31" s="210"/>
      <c r="AE31" s="210"/>
      <c r="AF31" s="210"/>
      <c r="AG31" s="210" t="s">
        <v>373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4">
        <v>22</v>
      </c>
      <c r="B32" s="255" t="s">
        <v>473</v>
      </c>
      <c r="C32" s="262" t="s">
        <v>1038</v>
      </c>
      <c r="D32" s="256" t="s">
        <v>1037</v>
      </c>
      <c r="E32" s="257">
        <v>1</v>
      </c>
      <c r="F32" s="258"/>
      <c r="G32" s="259">
        <f>ROUND(E32*F32,2)</f>
        <v>0</v>
      </c>
      <c r="H32" s="258"/>
      <c r="I32" s="259">
        <f>ROUND(E32*H32,2)</f>
        <v>0</v>
      </c>
      <c r="J32" s="258"/>
      <c r="K32" s="259">
        <f>ROUND(E32*J32,2)</f>
        <v>0</v>
      </c>
      <c r="L32" s="259">
        <v>21</v>
      </c>
      <c r="M32" s="259">
        <f>G32*(1+L32/100)</f>
        <v>0</v>
      </c>
      <c r="N32" s="257">
        <v>0</v>
      </c>
      <c r="O32" s="257">
        <f>ROUND(E32*N32,2)</f>
        <v>0</v>
      </c>
      <c r="P32" s="257">
        <v>0</v>
      </c>
      <c r="Q32" s="257">
        <f>ROUND(E32*P32,2)</f>
        <v>0</v>
      </c>
      <c r="R32" s="259"/>
      <c r="S32" s="259" t="s">
        <v>424</v>
      </c>
      <c r="T32" s="260" t="s">
        <v>260</v>
      </c>
      <c r="U32" s="221">
        <v>0</v>
      </c>
      <c r="V32" s="221">
        <f>ROUND(E32*U32,2)</f>
        <v>0</v>
      </c>
      <c r="W32" s="221"/>
      <c r="X32" s="221" t="s">
        <v>372</v>
      </c>
      <c r="Y32" s="221" t="s">
        <v>262</v>
      </c>
      <c r="Z32" s="210"/>
      <c r="AA32" s="210"/>
      <c r="AB32" s="210"/>
      <c r="AC32" s="210"/>
      <c r="AD32" s="210"/>
      <c r="AE32" s="210"/>
      <c r="AF32" s="210"/>
      <c r="AG32" s="210" t="s">
        <v>373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54">
        <v>23</v>
      </c>
      <c r="B33" s="255" t="s">
        <v>475</v>
      </c>
      <c r="C33" s="262" t="s">
        <v>1039</v>
      </c>
      <c r="D33" s="256" t="s">
        <v>1037</v>
      </c>
      <c r="E33" s="257">
        <v>3</v>
      </c>
      <c r="F33" s="258"/>
      <c r="G33" s="259">
        <f>ROUND(E33*F33,2)</f>
        <v>0</v>
      </c>
      <c r="H33" s="258"/>
      <c r="I33" s="259">
        <f>ROUND(E33*H33,2)</f>
        <v>0</v>
      </c>
      <c r="J33" s="258"/>
      <c r="K33" s="259">
        <f>ROUND(E33*J33,2)</f>
        <v>0</v>
      </c>
      <c r="L33" s="259">
        <v>21</v>
      </c>
      <c r="M33" s="259">
        <f>G33*(1+L33/100)</f>
        <v>0</v>
      </c>
      <c r="N33" s="257">
        <v>0</v>
      </c>
      <c r="O33" s="257">
        <f>ROUND(E33*N33,2)</f>
        <v>0</v>
      </c>
      <c r="P33" s="257">
        <v>0</v>
      </c>
      <c r="Q33" s="257">
        <f>ROUND(E33*P33,2)</f>
        <v>0</v>
      </c>
      <c r="R33" s="259"/>
      <c r="S33" s="259" t="s">
        <v>424</v>
      </c>
      <c r="T33" s="260" t="s">
        <v>260</v>
      </c>
      <c r="U33" s="221">
        <v>0</v>
      </c>
      <c r="V33" s="221">
        <f>ROUND(E33*U33,2)</f>
        <v>0</v>
      </c>
      <c r="W33" s="221"/>
      <c r="X33" s="221" t="s">
        <v>372</v>
      </c>
      <c r="Y33" s="221" t="s">
        <v>262</v>
      </c>
      <c r="Z33" s="210"/>
      <c r="AA33" s="210"/>
      <c r="AB33" s="210"/>
      <c r="AC33" s="210"/>
      <c r="AD33" s="210"/>
      <c r="AE33" s="210"/>
      <c r="AF33" s="210"/>
      <c r="AG33" s="210" t="s">
        <v>373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54">
        <v>24</v>
      </c>
      <c r="B34" s="255" t="s">
        <v>477</v>
      </c>
      <c r="C34" s="262" t="s">
        <v>1040</v>
      </c>
      <c r="D34" s="256" t="s">
        <v>1037</v>
      </c>
      <c r="E34" s="257">
        <v>1</v>
      </c>
      <c r="F34" s="258"/>
      <c r="G34" s="259">
        <f>ROUND(E34*F34,2)</f>
        <v>0</v>
      </c>
      <c r="H34" s="258"/>
      <c r="I34" s="259">
        <f>ROUND(E34*H34,2)</f>
        <v>0</v>
      </c>
      <c r="J34" s="258"/>
      <c r="K34" s="259">
        <f>ROUND(E34*J34,2)</f>
        <v>0</v>
      </c>
      <c r="L34" s="259">
        <v>21</v>
      </c>
      <c r="M34" s="259">
        <f>G34*(1+L34/100)</f>
        <v>0</v>
      </c>
      <c r="N34" s="257">
        <v>0</v>
      </c>
      <c r="O34" s="257">
        <f>ROUND(E34*N34,2)</f>
        <v>0</v>
      </c>
      <c r="P34" s="257">
        <v>0</v>
      </c>
      <c r="Q34" s="257">
        <f>ROUND(E34*P34,2)</f>
        <v>0</v>
      </c>
      <c r="R34" s="259"/>
      <c r="S34" s="259" t="s">
        <v>424</v>
      </c>
      <c r="T34" s="260" t="s">
        <v>260</v>
      </c>
      <c r="U34" s="221">
        <v>0</v>
      </c>
      <c r="V34" s="221">
        <f>ROUND(E34*U34,2)</f>
        <v>0</v>
      </c>
      <c r="W34" s="221"/>
      <c r="X34" s="221" t="s">
        <v>372</v>
      </c>
      <c r="Y34" s="221" t="s">
        <v>262</v>
      </c>
      <c r="Z34" s="210"/>
      <c r="AA34" s="210"/>
      <c r="AB34" s="210"/>
      <c r="AC34" s="210"/>
      <c r="AD34" s="210"/>
      <c r="AE34" s="210"/>
      <c r="AF34" s="210"/>
      <c r="AG34" s="210" t="s">
        <v>373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54">
        <v>25</v>
      </c>
      <c r="B35" s="255" t="s">
        <v>479</v>
      </c>
      <c r="C35" s="262" t="s">
        <v>1041</v>
      </c>
      <c r="D35" s="256" t="s">
        <v>1037</v>
      </c>
      <c r="E35" s="257">
        <v>3</v>
      </c>
      <c r="F35" s="258"/>
      <c r="G35" s="259">
        <f>ROUND(E35*F35,2)</f>
        <v>0</v>
      </c>
      <c r="H35" s="258"/>
      <c r="I35" s="259">
        <f>ROUND(E35*H35,2)</f>
        <v>0</v>
      </c>
      <c r="J35" s="258"/>
      <c r="K35" s="259">
        <f>ROUND(E35*J35,2)</f>
        <v>0</v>
      </c>
      <c r="L35" s="259">
        <v>21</v>
      </c>
      <c r="M35" s="259">
        <f>G35*(1+L35/100)</f>
        <v>0</v>
      </c>
      <c r="N35" s="257">
        <v>0</v>
      </c>
      <c r="O35" s="257">
        <f>ROUND(E35*N35,2)</f>
        <v>0</v>
      </c>
      <c r="P35" s="257">
        <v>0</v>
      </c>
      <c r="Q35" s="257">
        <f>ROUND(E35*P35,2)</f>
        <v>0</v>
      </c>
      <c r="R35" s="259"/>
      <c r="S35" s="259" t="s">
        <v>424</v>
      </c>
      <c r="T35" s="260" t="s">
        <v>260</v>
      </c>
      <c r="U35" s="221">
        <v>0</v>
      </c>
      <c r="V35" s="221">
        <f>ROUND(E35*U35,2)</f>
        <v>0</v>
      </c>
      <c r="W35" s="221"/>
      <c r="X35" s="221" t="s">
        <v>372</v>
      </c>
      <c r="Y35" s="221" t="s">
        <v>262</v>
      </c>
      <c r="Z35" s="210"/>
      <c r="AA35" s="210"/>
      <c r="AB35" s="210"/>
      <c r="AC35" s="210"/>
      <c r="AD35" s="210"/>
      <c r="AE35" s="210"/>
      <c r="AF35" s="210"/>
      <c r="AG35" s="210" t="s">
        <v>373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54">
        <v>26</v>
      </c>
      <c r="B36" s="255" t="s">
        <v>485</v>
      </c>
      <c r="C36" s="262" t="s">
        <v>1042</v>
      </c>
      <c r="D36" s="256" t="s">
        <v>1037</v>
      </c>
      <c r="E36" s="257">
        <v>2</v>
      </c>
      <c r="F36" s="258"/>
      <c r="G36" s="259">
        <f>ROUND(E36*F36,2)</f>
        <v>0</v>
      </c>
      <c r="H36" s="258"/>
      <c r="I36" s="259">
        <f>ROUND(E36*H36,2)</f>
        <v>0</v>
      </c>
      <c r="J36" s="258"/>
      <c r="K36" s="259">
        <f>ROUND(E36*J36,2)</f>
        <v>0</v>
      </c>
      <c r="L36" s="259">
        <v>21</v>
      </c>
      <c r="M36" s="259">
        <f>G36*(1+L36/100)</f>
        <v>0</v>
      </c>
      <c r="N36" s="257">
        <v>0</v>
      </c>
      <c r="O36" s="257">
        <f>ROUND(E36*N36,2)</f>
        <v>0</v>
      </c>
      <c r="P36" s="257">
        <v>0</v>
      </c>
      <c r="Q36" s="257">
        <f>ROUND(E36*P36,2)</f>
        <v>0</v>
      </c>
      <c r="R36" s="259"/>
      <c r="S36" s="259" t="s">
        <v>424</v>
      </c>
      <c r="T36" s="260" t="s">
        <v>260</v>
      </c>
      <c r="U36" s="221">
        <v>0</v>
      </c>
      <c r="V36" s="221">
        <f>ROUND(E36*U36,2)</f>
        <v>0</v>
      </c>
      <c r="W36" s="221"/>
      <c r="X36" s="221" t="s">
        <v>372</v>
      </c>
      <c r="Y36" s="221" t="s">
        <v>262</v>
      </c>
      <c r="Z36" s="210"/>
      <c r="AA36" s="210"/>
      <c r="AB36" s="210"/>
      <c r="AC36" s="210"/>
      <c r="AD36" s="210"/>
      <c r="AE36" s="210"/>
      <c r="AF36" s="210"/>
      <c r="AG36" s="210" t="s">
        <v>373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54">
        <v>27</v>
      </c>
      <c r="B37" s="255" t="s">
        <v>487</v>
      </c>
      <c r="C37" s="262" t="s">
        <v>1043</v>
      </c>
      <c r="D37" s="256" t="s">
        <v>1037</v>
      </c>
      <c r="E37" s="257">
        <v>4</v>
      </c>
      <c r="F37" s="258"/>
      <c r="G37" s="259">
        <f>ROUND(E37*F37,2)</f>
        <v>0</v>
      </c>
      <c r="H37" s="258"/>
      <c r="I37" s="259">
        <f>ROUND(E37*H37,2)</f>
        <v>0</v>
      </c>
      <c r="J37" s="258"/>
      <c r="K37" s="259">
        <f>ROUND(E37*J37,2)</f>
        <v>0</v>
      </c>
      <c r="L37" s="259">
        <v>21</v>
      </c>
      <c r="M37" s="259">
        <f>G37*(1+L37/100)</f>
        <v>0</v>
      </c>
      <c r="N37" s="257">
        <v>0</v>
      </c>
      <c r="O37" s="257">
        <f>ROUND(E37*N37,2)</f>
        <v>0</v>
      </c>
      <c r="P37" s="257">
        <v>0</v>
      </c>
      <c r="Q37" s="257">
        <f>ROUND(E37*P37,2)</f>
        <v>0</v>
      </c>
      <c r="R37" s="259"/>
      <c r="S37" s="259" t="s">
        <v>424</v>
      </c>
      <c r="T37" s="260" t="s">
        <v>260</v>
      </c>
      <c r="U37" s="221">
        <v>0</v>
      </c>
      <c r="V37" s="221">
        <f>ROUND(E37*U37,2)</f>
        <v>0</v>
      </c>
      <c r="W37" s="221"/>
      <c r="X37" s="221" t="s">
        <v>372</v>
      </c>
      <c r="Y37" s="221" t="s">
        <v>262</v>
      </c>
      <c r="Z37" s="210"/>
      <c r="AA37" s="210"/>
      <c r="AB37" s="210"/>
      <c r="AC37" s="210"/>
      <c r="AD37" s="210"/>
      <c r="AE37" s="210"/>
      <c r="AF37" s="210"/>
      <c r="AG37" s="210" t="s">
        <v>373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54">
        <v>28</v>
      </c>
      <c r="B38" s="255" t="s">
        <v>489</v>
      </c>
      <c r="C38" s="262" t="s">
        <v>1044</v>
      </c>
      <c r="D38" s="256" t="s">
        <v>1037</v>
      </c>
      <c r="E38" s="257">
        <v>3</v>
      </c>
      <c r="F38" s="258"/>
      <c r="G38" s="259">
        <f>ROUND(E38*F38,2)</f>
        <v>0</v>
      </c>
      <c r="H38" s="258"/>
      <c r="I38" s="259">
        <f>ROUND(E38*H38,2)</f>
        <v>0</v>
      </c>
      <c r="J38" s="258"/>
      <c r="K38" s="259">
        <f>ROUND(E38*J38,2)</f>
        <v>0</v>
      </c>
      <c r="L38" s="259">
        <v>21</v>
      </c>
      <c r="M38" s="259">
        <f>G38*(1+L38/100)</f>
        <v>0</v>
      </c>
      <c r="N38" s="257">
        <v>0</v>
      </c>
      <c r="O38" s="257">
        <f>ROUND(E38*N38,2)</f>
        <v>0</v>
      </c>
      <c r="P38" s="257">
        <v>0</v>
      </c>
      <c r="Q38" s="257">
        <f>ROUND(E38*P38,2)</f>
        <v>0</v>
      </c>
      <c r="R38" s="259"/>
      <c r="S38" s="259" t="s">
        <v>424</v>
      </c>
      <c r="T38" s="260" t="s">
        <v>260</v>
      </c>
      <c r="U38" s="221">
        <v>0</v>
      </c>
      <c r="V38" s="221">
        <f>ROUND(E38*U38,2)</f>
        <v>0</v>
      </c>
      <c r="W38" s="221"/>
      <c r="X38" s="221" t="s">
        <v>372</v>
      </c>
      <c r="Y38" s="221" t="s">
        <v>262</v>
      </c>
      <c r="Z38" s="210"/>
      <c r="AA38" s="210"/>
      <c r="AB38" s="210"/>
      <c r="AC38" s="210"/>
      <c r="AD38" s="210"/>
      <c r="AE38" s="210"/>
      <c r="AF38" s="210"/>
      <c r="AG38" s="210" t="s">
        <v>373</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54">
        <v>29</v>
      </c>
      <c r="B39" s="255" t="s">
        <v>491</v>
      </c>
      <c r="C39" s="262" t="s">
        <v>1045</v>
      </c>
      <c r="D39" s="256" t="s">
        <v>1037</v>
      </c>
      <c r="E39" s="257">
        <v>3</v>
      </c>
      <c r="F39" s="258"/>
      <c r="G39" s="259">
        <f>ROUND(E39*F39,2)</f>
        <v>0</v>
      </c>
      <c r="H39" s="258"/>
      <c r="I39" s="259">
        <f>ROUND(E39*H39,2)</f>
        <v>0</v>
      </c>
      <c r="J39" s="258"/>
      <c r="K39" s="259">
        <f>ROUND(E39*J39,2)</f>
        <v>0</v>
      </c>
      <c r="L39" s="259">
        <v>21</v>
      </c>
      <c r="M39" s="259">
        <f>G39*(1+L39/100)</f>
        <v>0</v>
      </c>
      <c r="N39" s="257">
        <v>0</v>
      </c>
      <c r="O39" s="257">
        <f>ROUND(E39*N39,2)</f>
        <v>0</v>
      </c>
      <c r="P39" s="257">
        <v>0</v>
      </c>
      <c r="Q39" s="257">
        <f>ROUND(E39*P39,2)</f>
        <v>0</v>
      </c>
      <c r="R39" s="259"/>
      <c r="S39" s="259" t="s">
        <v>424</v>
      </c>
      <c r="T39" s="260" t="s">
        <v>260</v>
      </c>
      <c r="U39" s="221">
        <v>0</v>
      </c>
      <c r="V39" s="221">
        <f>ROUND(E39*U39,2)</f>
        <v>0</v>
      </c>
      <c r="W39" s="221"/>
      <c r="X39" s="221" t="s">
        <v>372</v>
      </c>
      <c r="Y39" s="221" t="s">
        <v>262</v>
      </c>
      <c r="Z39" s="210"/>
      <c r="AA39" s="210"/>
      <c r="AB39" s="210"/>
      <c r="AC39" s="210"/>
      <c r="AD39" s="210"/>
      <c r="AE39" s="210"/>
      <c r="AF39" s="210"/>
      <c r="AG39" s="210" t="s">
        <v>373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54">
        <v>30</v>
      </c>
      <c r="B40" s="255" t="s">
        <v>492</v>
      </c>
      <c r="C40" s="262" t="s">
        <v>1046</v>
      </c>
      <c r="D40" s="256" t="s">
        <v>1037</v>
      </c>
      <c r="E40" s="257">
        <v>6</v>
      </c>
      <c r="F40" s="258"/>
      <c r="G40" s="259">
        <f>ROUND(E40*F40,2)</f>
        <v>0</v>
      </c>
      <c r="H40" s="258"/>
      <c r="I40" s="259">
        <f>ROUND(E40*H40,2)</f>
        <v>0</v>
      </c>
      <c r="J40" s="258"/>
      <c r="K40" s="259">
        <f>ROUND(E40*J40,2)</f>
        <v>0</v>
      </c>
      <c r="L40" s="259">
        <v>21</v>
      </c>
      <c r="M40" s="259">
        <f>G40*(1+L40/100)</f>
        <v>0</v>
      </c>
      <c r="N40" s="257">
        <v>0</v>
      </c>
      <c r="O40" s="257">
        <f>ROUND(E40*N40,2)</f>
        <v>0</v>
      </c>
      <c r="P40" s="257">
        <v>0</v>
      </c>
      <c r="Q40" s="257">
        <f>ROUND(E40*P40,2)</f>
        <v>0</v>
      </c>
      <c r="R40" s="259"/>
      <c r="S40" s="259" t="s">
        <v>424</v>
      </c>
      <c r="T40" s="260" t="s">
        <v>260</v>
      </c>
      <c r="U40" s="221">
        <v>0</v>
      </c>
      <c r="V40" s="221">
        <f>ROUND(E40*U40,2)</f>
        <v>0</v>
      </c>
      <c r="W40" s="221"/>
      <c r="X40" s="221" t="s">
        <v>372</v>
      </c>
      <c r="Y40" s="221" t="s">
        <v>262</v>
      </c>
      <c r="Z40" s="210"/>
      <c r="AA40" s="210"/>
      <c r="AB40" s="210"/>
      <c r="AC40" s="210"/>
      <c r="AD40" s="210"/>
      <c r="AE40" s="210"/>
      <c r="AF40" s="210"/>
      <c r="AG40" s="210" t="s">
        <v>373</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54">
        <v>31</v>
      </c>
      <c r="B41" s="255" t="s">
        <v>493</v>
      </c>
      <c r="C41" s="262" t="s">
        <v>1047</v>
      </c>
      <c r="D41" s="256" t="s">
        <v>1037</v>
      </c>
      <c r="E41" s="257">
        <v>1</v>
      </c>
      <c r="F41" s="258"/>
      <c r="G41" s="259">
        <f>ROUND(E41*F41,2)</f>
        <v>0</v>
      </c>
      <c r="H41" s="258"/>
      <c r="I41" s="259">
        <f>ROUND(E41*H41,2)</f>
        <v>0</v>
      </c>
      <c r="J41" s="258"/>
      <c r="K41" s="259">
        <f>ROUND(E41*J41,2)</f>
        <v>0</v>
      </c>
      <c r="L41" s="259">
        <v>21</v>
      </c>
      <c r="M41" s="259">
        <f>G41*(1+L41/100)</f>
        <v>0</v>
      </c>
      <c r="N41" s="257">
        <v>0</v>
      </c>
      <c r="O41" s="257">
        <f>ROUND(E41*N41,2)</f>
        <v>0</v>
      </c>
      <c r="P41" s="257">
        <v>0</v>
      </c>
      <c r="Q41" s="257">
        <f>ROUND(E41*P41,2)</f>
        <v>0</v>
      </c>
      <c r="R41" s="259"/>
      <c r="S41" s="259" t="s">
        <v>424</v>
      </c>
      <c r="T41" s="260" t="s">
        <v>260</v>
      </c>
      <c r="U41" s="221">
        <v>0</v>
      </c>
      <c r="V41" s="221">
        <f>ROUND(E41*U41,2)</f>
        <v>0</v>
      </c>
      <c r="W41" s="221"/>
      <c r="X41" s="221" t="s">
        <v>372</v>
      </c>
      <c r="Y41" s="221" t="s">
        <v>262</v>
      </c>
      <c r="Z41" s="210"/>
      <c r="AA41" s="210"/>
      <c r="AB41" s="210"/>
      <c r="AC41" s="210"/>
      <c r="AD41" s="210"/>
      <c r="AE41" s="210"/>
      <c r="AF41" s="210"/>
      <c r="AG41" s="210" t="s">
        <v>373</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54">
        <v>32</v>
      </c>
      <c r="B42" s="255" t="s">
        <v>495</v>
      </c>
      <c r="C42" s="262" t="s">
        <v>1048</v>
      </c>
      <c r="D42" s="256" t="s">
        <v>1037</v>
      </c>
      <c r="E42" s="257">
        <v>5</v>
      </c>
      <c r="F42" s="258"/>
      <c r="G42" s="259">
        <f>ROUND(E42*F42,2)</f>
        <v>0</v>
      </c>
      <c r="H42" s="258"/>
      <c r="I42" s="259">
        <f>ROUND(E42*H42,2)</f>
        <v>0</v>
      </c>
      <c r="J42" s="258"/>
      <c r="K42" s="259">
        <f>ROUND(E42*J42,2)</f>
        <v>0</v>
      </c>
      <c r="L42" s="259">
        <v>21</v>
      </c>
      <c r="M42" s="259">
        <f>G42*(1+L42/100)</f>
        <v>0</v>
      </c>
      <c r="N42" s="257">
        <v>0</v>
      </c>
      <c r="O42" s="257">
        <f>ROUND(E42*N42,2)</f>
        <v>0</v>
      </c>
      <c r="P42" s="257">
        <v>0</v>
      </c>
      <c r="Q42" s="257">
        <f>ROUND(E42*P42,2)</f>
        <v>0</v>
      </c>
      <c r="R42" s="259"/>
      <c r="S42" s="259" t="s">
        <v>424</v>
      </c>
      <c r="T42" s="260" t="s">
        <v>260</v>
      </c>
      <c r="U42" s="221">
        <v>0</v>
      </c>
      <c r="V42" s="221">
        <f>ROUND(E42*U42,2)</f>
        <v>0</v>
      </c>
      <c r="W42" s="221"/>
      <c r="X42" s="221" t="s">
        <v>372</v>
      </c>
      <c r="Y42" s="221" t="s">
        <v>262</v>
      </c>
      <c r="Z42" s="210"/>
      <c r="AA42" s="210"/>
      <c r="AB42" s="210"/>
      <c r="AC42" s="210"/>
      <c r="AD42" s="210"/>
      <c r="AE42" s="210"/>
      <c r="AF42" s="210"/>
      <c r="AG42" s="210" t="s">
        <v>373</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54">
        <v>33</v>
      </c>
      <c r="B43" s="255" t="s">
        <v>497</v>
      </c>
      <c r="C43" s="262" t="s">
        <v>1049</v>
      </c>
      <c r="D43" s="256" t="s">
        <v>423</v>
      </c>
      <c r="E43" s="257">
        <v>1</v>
      </c>
      <c r="F43" s="258"/>
      <c r="G43" s="259">
        <f>ROUND(E43*F43,2)</f>
        <v>0</v>
      </c>
      <c r="H43" s="258"/>
      <c r="I43" s="259">
        <f>ROUND(E43*H43,2)</f>
        <v>0</v>
      </c>
      <c r="J43" s="258"/>
      <c r="K43" s="259">
        <f>ROUND(E43*J43,2)</f>
        <v>0</v>
      </c>
      <c r="L43" s="259">
        <v>21</v>
      </c>
      <c r="M43" s="259">
        <f>G43*(1+L43/100)</f>
        <v>0</v>
      </c>
      <c r="N43" s="257">
        <v>0</v>
      </c>
      <c r="O43" s="257">
        <f>ROUND(E43*N43,2)</f>
        <v>0</v>
      </c>
      <c r="P43" s="257">
        <v>0</v>
      </c>
      <c r="Q43" s="257">
        <f>ROUND(E43*P43,2)</f>
        <v>0</v>
      </c>
      <c r="R43" s="259"/>
      <c r="S43" s="259" t="s">
        <v>424</v>
      </c>
      <c r="T43" s="260" t="s">
        <v>260</v>
      </c>
      <c r="U43" s="221">
        <v>0</v>
      </c>
      <c r="V43" s="221">
        <f>ROUND(E43*U43,2)</f>
        <v>0</v>
      </c>
      <c r="W43" s="221"/>
      <c r="X43" s="221" t="s">
        <v>372</v>
      </c>
      <c r="Y43" s="221" t="s">
        <v>262</v>
      </c>
      <c r="Z43" s="210"/>
      <c r="AA43" s="210"/>
      <c r="AB43" s="210"/>
      <c r="AC43" s="210"/>
      <c r="AD43" s="210"/>
      <c r="AE43" s="210"/>
      <c r="AF43" s="210"/>
      <c r="AG43" s="210" t="s">
        <v>373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54">
        <v>34</v>
      </c>
      <c r="B44" s="255" t="s">
        <v>498</v>
      </c>
      <c r="C44" s="262" t="s">
        <v>1050</v>
      </c>
      <c r="D44" s="256" t="s">
        <v>423</v>
      </c>
      <c r="E44" s="257">
        <v>1</v>
      </c>
      <c r="F44" s="258"/>
      <c r="G44" s="259">
        <f>ROUND(E44*F44,2)</f>
        <v>0</v>
      </c>
      <c r="H44" s="258"/>
      <c r="I44" s="259">
        <f>ROUND(E44*H44,2)</f>
        <v>0</v>
      </c>
      <c r="J44" s="258"/>
      <c r="K44" s="259">
        <f>ROUND(E44*J44,2)</f>
        <v>0</v>
      </c>
      <c r="L44" s="259">
        <v>21</v>
      </c>
      <c r="M44" s="259">
        <f>G44*(1+L44/100)</f>
        <v>0</v>
      </c>
      <c r="N44" s="257">
        <v>0</v>
      </c>
      <c r="O44" s="257">
        <f>ROUND(E44*N44,2)</f>
        <v>0</v>
      </c>
      <c r="P44" s="257">
        <v>0</v>
      </c>
      <c r="Q44" s="257">
        <f>ROUND(E44*P44,2)</f>
        <v>0</v>
      </c>
      <c r="R44" s="259"/>
      <c r="S44" s="259" t="s">
        <v>424</v>
      </c>
      <c r="T44" s="260" t="s">
        <v>260</v>
      </c>
      <c r="U44" s="221">
        <v>0</v>
      </c>
      <c r="V44" s="221">
        <f>ROUND(E44*U44,2)</f>
        <v>0</v>
      </c>
      <c r="W44" s="221"/>
      <c r="X44" s="221" t="s">
        <v>372</v>
      </c>
      <c r="Y44" s="221" t="s">
        <v>262</v>
      </c>
      <c r="Z44" s="210"/>
      <c r="AA44" s="210"/>
      <c r="AB44" s="210"/>
      <c r="AC44" s="210"/>
      <c r="AD44" s="210"/>
      <c r="AE44" s="210"/>
      <c r="AF44" s="210"/>
      <c r="AG44" s="210" t="s">
        <v>373</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54">
        <v>35</v>
      </c>
      <c r="B45" s="255" t="s">
        <v>499</v>
      </c>
      <c r="C45" s="262" t="s">
        <v>1051</v>
      </c>
      <c r="D45" s="256" t="s">
        <v>423</v>
      </c>
      <c r="E45" s="257">
        <v>1</v>
      </c>
      <c r="F45" s="258"/>
      <c r="G45" s="259">
        <f>ROUND(E45*F45,2)</f>
        <v>0</v>
      </c>
      <c r="H45" s="258"/>
      <c r="I45" s="259">
        <f>ROUND(E45*H45,2)</f>
        <v>0</v>
      </c>
      <c r="J45" s="258"/>
      <c r="K45" s="259">
        <f>ROUND(E45*J45,2)</f>
        <v>0</v>
      </c>
      <c r="L45" s="259">
        <v>21</v>
      </c>
      <c r="M45" s="259">
        <f>G45*(1+L45/100)</f>
        <v>0</v>
      </c>
      <c r="N45" s="257">
        <v>0</v>
      </c>
      <c r="O45" s="257">
        <f>ROUND(E45*N45,2)</f>
        <v>0</v>
      </c>
      <c r="P45" s="257">
        <v>0</v>
      </c>
      <c r="Q45" s="257">
        <f>ROUND(E45*P45,2)</f>
        <v>0</v>
      </c>
      <c r="R45" s="259"/>
      <c r="S45" s="259" t="s">
        <v>424</v>
      </c>
      <c r="T45" s="260" t="s">
        <v>260</v>
      </c>
      <c r="U45" s="221">
        <v>0</v>
      </c>
      <c r="V45" s="221">
        <f>ROUND(E45*U45,2)</f>
        <v>0</v>
      </c>
      <c r="W45" s="221"/>
      <c r="X45" s="221" t="s">
        <v>372</v>
      </c>
      <c r="Y45" s="221" t="s">
        <v>262</v>
      </c>
      <c r="Z45" s="210"/>
      <c r="AA45" s="210"/>
      <c r="AB45" s="210"/>
      <c r="AC45" s="210"/>
      <c r="AD45" s="210"/>
      <c r="AE45" s="210"/>
      <c r="AF45" s="210"/>
      <c r="AG45" s="210" t="s">
        <v>373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54">
        <v>36</v>
      </c>
      <c r="B46" s="255" t="s">
        <v>501</v>
      </c>
      <c r="C46" s="262" t="s">
        <v>1052</v>
      </c>
      <c r="D46" s="256" t="s">
        <v>423</v>
      </c>
      <c r="E46" s="257">
        <v>1</v>
      </c>
      <c r="F46" s="258"/>
      <c r="G46" s="259">
        <f>ROUND(E46*F46,2)</f>
        <v>0</v>
      </c>
      <c r="H46" s="258"/>
      <c r="I46" s="259">
        <f>ROUND(E46*H46,2)</f>
        <v>0</v>
      </c>
      <c r="J46" s="258"/>
      <c r="K46" s="259">
        <f>ROUND(E46*J46,2)</f>
        <v>0</v>
      </c>
      <c r="L46" s="259">
        <v>21</v>
      </c>
      <c r="M46" s="259">
        <f>G46*(1+L46/100)</f>
        <v>0</v>
      </c>
      <c r="N46" s="257">
        <v>0</v>
      </c>
      <c r="O46" s="257">
        <f>ROUND(E46*N46,2)</f>
        <v>0</v>
      </c>
      <c r="P46" s="257">
        <v>0</v>
      </c>
      <c r="Q46" s="257">
        <f>ROUND(E46*P46,2)</f>
        <v>0</v>
      </c>
      <c r="R46" s="259"/>
      <c r="S46" s="259" t="s">
        <v>424</v>
      </c>
      <c r="T46" s="260" t="s">
        <v>260</v>
      </c>
      <c r="U46" s="221">
        <v>0</v>
      </c>
      <c r="V46" s="221">
        <f>ROUND(E46*U46,2)</f>
        <v>0</v>
      </c>
      <c r="W46" s="221"/>
      <c r="X46" s="221" t="s">
        <v>372</v>
      </c>
      <c r="Y46" s="221" t="s">
        <v>262</v>
      </c>
      <c r="Z46" s="210"/>
      <c r="AA46" s="210"/>
      <c r="AB46" s="210"/>
      <c r="AC46" s="210"/>
      <c r="AD46" s="210"/>
      <c r="AE46" s="210"/>
      <c r="AF46" s="210"/>
      <c r="AG46" s="210" t="s">
        <v>373</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54">
        <v>37</v>
      </c>
      <c r="B47" s="255" t="s">
        <v>502</v>
      </c>
      <c r="C47" s="262" t="s">
        <v>1053</v>
      </c>
      <c r="D47" s="256" t="s">
        <v>1037</v>
      </c>
      <c r="E47" s="257">
        <v>1</v>
      </c>
      <c r="F47" s="258"/>
      <c r="G47" s="259">
        <f>ROUND(E47*F47,2)</f>
        <v>0</v>
      </c>
      <c r="H47" s="258"/>
      <c r="I47" s="259">
        <f>ROUND(E47*H47,2)</f>
        <v>0</v>
      </c>
      <c r="J47" s="258"/>
      <c r="K47" s="259">
        <f>ROUND(E47*J47,2)</f>
        <v>0</v>
      </c>
      <c r="L47" s="259">
        <v>21</v>
      </c>
      <c r="M47" s="259">
        <f>G47*(1+L47/100)</f>
        <v>0</v>
      </c>
      <c r="N47" s="257">
        <v>0</v>
      </c>
      <c r="O47" s="257">
        <f>ROUND(E47*N47,2)</f>
        <v>0</v>
      </c>
      <c r="P47" s="257">
        <v>0</v>
      </c>
      <c r="Q47" s="257">
        <f>ROUND(E47*P47,2)</f>
        <v>0</v>
      </c>
      <c r="R47" s="259"/>
      <c r="S47" s="259" t="s">
        <v>424</v>
      </c>
      <c r="T47" s="260" t="s">
        <v>260</v>
      </c>
      <c r="U47" s="221">
        <v>0</v>
      </c>
      <c r="V47" s="221">
        <f>ROUND(E47*U47,2)</f>
        <v>0</v>
      </c>
      <c r="W47" s="221"/>
      <c r="X47" s="221" t="s">
        <v>372</v>
      </c>
      <c r="Y47" s="221" t="s">
        <v>262</v>
      </c>
      <c r="Z47" s="210"/>
      <c r="AA47" s="210"/>
      <c r="AB47" s="210"/>
      <c r="AC47" s="210"/>
      <c r="AD47" s="210"/>
      <c r="AE47" s="210"/>
      <c r="AF47" s="210"/>
      <c r="AG47" s="210" t="s">
        <v>373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54">
        <v>38</v>
      </c>
      <c r="B48" s="255" t="s">
        <v>503</v>
      </c>
      <c r="C48" s="262" t="s">
        <v>1054</v>
      </c>
      <c r="D48" s="256" t="s">
        <v>1037</v>
      </c>
      <c r="E48" s="257">
        <v>3</v>
      </c>
      <c r="F48" s="258"/>
      <c r="G48" s="259">
        <f>ROUND(E48*F48,2)</f>
        <v>0</v>
      </c>
      <c r="H48" s="258"/>
      <c r="I48" s="259">
        <f>ROUND(E48*H48,2)</f>
        <v>0</v>
      </c>
      <c r="J48" s="258"/>
      <c r="K48" s="259">
        <f>ROUND(E48*J48,2)</f>
        <v>0</v>
      </c>
      <c r="L48" s="259">
        <v>21</v>
      </c>
      <c r="M48" s="259">
        <f>G48*(1+L48/100)</f>
        <v>0</v>
      </c>
      <c r="N48" s="257">
        <v>0</v>
      </c>
      <c r="O48" s="257">
        <f>ROUND(E48*N48,2)</f>
        <v>0</v>
      </c>
      <c r="P48" s="257">
        <v>0</v>
      </c>
      <c r="Q48" s="257">
        <f>ROUND(E48*P48,2)</f>
        <v>0</v>
      </c>
      <c r="R48" s="259"/>
      <c r="S48" s="259" t="s">
        <v>424</v>
      </c>
      <c r="T48" s="260" t="s">
        <v>260</v>
      </c>
      <c r="U48" s="221">
        <v>0</v>
      </c>
      <c r="V48" s="221">
        <f>ROUND(E48*U48,2)</f>
        <v>0</v>
      </c>
      <c r="W48" s="221"/>
      <c r="X48" s="221" t="s">
        <v>372</v>
      </c>
      <c r="Y48" s="221" t="s">
        <v>262</v>
      </c>
      <c r="Z48" s="210"/>
      <c r="AA48" s="210"/>
      <c r="AB48" s="210"/>
      <c r="AC48" s="210"/>
      <c r="AD48" s="210"/>
      <c r="AE48" s="210"/>
      <c r="AF48" s="210"/>
      <c r="AG48" s="210" t="s">
        <v>373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54">
        <v>39</v>
      </c>
      <c r="B49" s="255" t="s">
        <v>506</v>
      </c>
      <c r="C49" s="262" t="s">
        <v>1055</v>
      </c>
      <c r="D49" s="256" t="s">
        <v>1037</v>
      </c>
      <c r="E49" s="257">
        <v>2</v>
      </c>
      <c r="F49" s="258"/>
      <c r="G49" s="259">
        <f>ROUND(E49*F49,2)</f>
        <v>0</v>
      </c>
      <c r="H49" s="258"/>
      <c r="I49" s="259">
        <f>ROUND(E49*H49,2)</f>
        <v>0</v>
      </c>
      <c r="J49" s="258"/>
      <c r="K49" s="259">
        <f>ROUND(E49*J49,2)</f>
        <v>0</v>
      </c>
      <c r="L49" s="259">
        <v>21</v>
      </c>
      <c r="M49" s="259">
        <f>G49*(1+L49/100)</f>
        <v>0</v>
      </c>
      <c r="N49" s="257">
        <v>0</v>
      </c>
      <c r="O49" s="257">
        <f>ROUND(E49*N49,2)</f>
        <v>0</v>
      </c>
      <c r="P49" s="257">
        <v>0</v>
      </c>
      <c r="Q49" s="257">
        <f>ROUND(E49*P49,2)</f>
        <v>0</v>
      </c>
      <c r="R49" s="259"/>
      <c r="S49" s="259" t="s">
        <v>424</v>
      </c>
      <c r="T49" s="260" t="s">
        <v>260</v>
      </c>
      <c r="U49" s="221">
        <v>0</v>
      </c>
      <c r="V49" s="221">
        <f>ROUND(E49*U49,2)</f>
        <v>0</v>
      </c>
      <c r="W49" s="221"/>
      <c r="X49" s="221" t="s">
        <v>372</v>
      </c>
      <c r="Y49" s="221" t="s">
        <v>262</v>
      </c>
      <c r="Z49" s="210"/>
      <c r="AA49" s="210"/>
      <c r="AB49" s="210"/>
      <c r="AC49" s="210"/>
      <c r="AD49" s="210"/>
      <c r="AE49" s="210"/>
      <c r="AF49" s="210"/>
      <c r="AG49" s="210" t="s">
        <v>373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54">
        <v>40</v>
      </c>
      <c r="B50" s="255" t="s">
        <v>1056</v>
      </c>
      <c r="C50" s="262" t="s">
        <v>1057</v>
      </c>
      <c r="D50" s="256" t="s">
        <v>298</v>
      </c>
      <c r="E50" s="257">
        <v>5</v>
      </c>
      <c r="F50" s="258"/>
      <c r="G50" s="259">
        <f>ROUND(E50*F50,2)</f>
        <v>0</v>
      </c>
      <c r="H50" s="258"/>
      <c r="I50" s="259">
        <f>ROUND(E50*H50,2)</f>
        <v>0</v>
      </c>
      <c r="J50" s="258"/>
      <c r="K50" s="259">
        <f>ROUND(E50*J50,2)</f>
        <v>0</v>
      </c>
      <c r="L50" s="259">
        <v>21</v>
      </c>
      <c r="M50" s="259">
        <f>G50*(1+L50/100)</f>
        <v>0</v>
      </c>
      <c r="N50" s="257">
        <v>0</v>
      </c>
      <c r="O50" s="257">
        <f>ROUND(E50*N50,2)</f>
        <v>0</v>
      </c>
      <c r="P50" s="257">
        <v>0</v>
      </c>
      <c r="Q50" s="257">
        <f>ROUND(E50*P50,2)</f>
        <v>0</v>
      </c>
      <c r="R50" s="259"/>
      <c r="S50" s="259" t="s">
        <v>424</v>
      </c>
      <c r="T50" s="260" t="s">
        <v>260</v>
      </c>
      <c r="U50" s="221">
        <v>0</v>
      </c>
      <c r="V50" s="221">
        <f>ROUND(E50*U50,2)</f>
        <v>0</v>
      </c>
      <c r="W50" s="221"/>
      <c r="X50" s="221" t="s">
        <v>372</v>
      </c>
      <c r="Y50" s="221" t="s">
        <v>262</v>
      </c>
      <c r="Z50" s="210"/>
      <c r="AA50" s="210"/>
      <c r="AB50" s="210"/>
      <c r="AC50" s="210"/>
      <c r="AD50" s="210"/>
      <c r="AE50" s="210"/>
      <c r="AF50" s="210"/>
      <c r="AG50" s="210" t="s">
        <v>373</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54">
        <v>41</v>
      </c>
      <c r="B51" s="255" t="s">
        <v>1058</v>
      </c>
      <c r="C51" s="262" t="s">
        <v>1059</v>
      </c>
      <c r="D51" s="256"/>
      <c r="E51" s="257">
        <v>0</v>
      </c>
      <c r="F51" s="258"/>
      <c r="G51" s="259">
        <f>ROUND(E51*F51,2)</f>
        <v>0</v>
      </c>
      <c r="H51" s="258"/>
      <c r="I51" s="259">
        <f>ROUND(E51*H51,2)</f>
        <v>0</v>
      </c>
      <c r="J51" s="258"/>
      <c r="K51" s="259">
        <f>ROUND(E51*J51,2)</f>
        <v>0</v>
      </c>
      <c r="L51" s="259">
        <v>21</v>
      </c>
      <c r="M51" s="259">
        <f>G51*(1+L51/100)</f>
        <v>0</v>
      </c>
      <c r="N51" s="257">
        <v>0</v>
      </c>
      <c r="O51" s="257">
        <f>ROUND(E51*N51,2)</f>
        <v>0</v>
      </c>
      <c r="P51" s="257">
        <v>0</v>
      </c>
      <c r="Q51" s="257">
        <f>ROUND(E51*P51,2)</f>
        <v>0</v>
      </c>
      <c r="R51" s="259"/>
      <c r="S51" s="259" t="s">
        <v>424</v>
      </c>
      <c r="T51" s="260" t="s">
        <v>260</v>
      </c>
      <c r="U51" s="221">
        <v>0</v>
      </c>
      <c r="V51" s="221">
        <f>ROUND(E51*U51,2)</f>
        <v>0</v>
      </c>
      <c r="W51" s="221"/>
      <c r="X51" s="221" t="s">
        <v>372</v>
      </c>
      <c r="Y51" s="221" t="s">
        <v>262</v>
      </c>
      <c r="Z51" s="210"/>
      <c r="AA51" s="210"/>
      <c r="AB51" s="210"/>
      <c r="AC51" s="210"/>
      <c r="AD51" s="210"/>
      <c r="AE51" s="210"/>
      <c r="AF51" s="210"/>
      <c r="AG51" s="210" t="s">
        <v>373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54">
        <v>42</v>
      </c>
      <c r="B52" s="255" t="s">
        <v>1060</v>
      </c>
      <c r="C52" s="262" t="s">
        <v>1038</v>
      </c>
      <c r="D52" s="256" t="s">
        <v>1037</v>
      </c>
      <c r="E52" s="257">
        <v>1</v>
      </c>
      <c r="F52" s="258"/>
      <c r="G52" s="259">
        <f>ROUND(E52*F52,2)</f>
        <v>0</v>
      </c>
      <c r="H52" s="258"/>
      <c r="I52" s="259">
        <f>ROUND(E52*H52,2)</f>
        <v>0</v>
      </c>
      <c r="J52" s="258"/>
      <c r="K52" s="259">
        <f>ROUND(E52*J52,2)</f>
        <v>0</v>
      </c>
      <c r="L52" s="259">
        <v>21</v>
      </c>
      <c r="M52" s="259">
        <f>G52*(1+L52/100)</f>
        <v>0</v>
      </c>
      <c r="N52" s="257">
        <v>0</v>
      </c>
      <c r="O52" s="257">
        <f>ROUND(E52*N52,2)</f>
        <v>0</v>
      </c>
      <c r="P52" s="257">
        <v>0</v>
      </c>
      <c r="Q52" s="257">
        <f>ROUND(E52*P52,2)</f>
        <v>0</v>
      </c>
      <c r="R52" s="259"/>
      <c r="S52" s="259" t="s">
        <v>424</v>
      </c>
      <c r="T52" s="260" t="s">
        <v>260</v>
      </c>
      <c r="U52" s="221">
        <v>0</v>
      </c>
      <c r="V52" s="221">
        <f>ROUND(E52*U52,2)</f>
        <v>0</v>
      </c>
      <c r="W52" s="221"/>
      <c r="X52" s="221" t="s">
        <v>372</v>
      </c>
      <c r="Y52" s="221" t="s">
        <v>262</v>
      </c>
      <c r="Z52" s="210"/>
      <c r="AA52" s="210"/>
      <c r="AB52" s="210"/>
      <c r="AC52" s="210"/>
      <c r="AD52" s="210"/>
      <c r="AE52" s="210"/>
      <c r="AF52" s="210"/>
      <c r="AG52" s="210" t="s">
        <v>373</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54">
        <v>43</v>
      </c>
      <c r="B53" s="255" t="s">
        <v>1061</v>
      </c>
      <c r="C53" s="262" t="s">
        <v>1039</v>
      </c>
      <c r="D53" s="256" t="s">
        <v>1037</v>
      </c>
      <c r="E53" s="257">
        <v>3</v>
      </c>
      <c r="F53" s="258"/>
      <c r="G53" s="259">
        <f>ROUND(E53*F53,2)</f>
        <v>0</v>
      </c>
      <c r="H53" s="258"/>
      <c r="I53" s="259">
        <f>ROUND(E53*H53,2)</f>
        <v>0</v>
      </c>
      <c r="J53" s="258"/>
      <c r="K53" s="259">
        <f>ROUND(E53*J53,2)</f>
        <v>0</v>
      </c>
      <c r="L53" s="259">
        <v>21</v>
      </c>
      <c r="M53" s="259">
        <f>G53*(1+L53/100)</f>
        <v>0</v>
      </c>
      <c r="N53" s="257">
        <v>0</v>
      </c>
      <c r="O53" s="257">
        <f>ROUND(E53*N53,2)</f>
        <v>0</v>
      </c>
      <c r="P53" s="257">
        <v>0</v>
      </c>
      <c r="Q53" s="257">
        <f>ROUND(E53*P53,2)</f>
        <v>0</v>
      </c>
      <c r="R53" s="259"/>
      <c r="S53" s="259" t="s">
        <v>424</v>
      </c>
      <c r="T53" s="260" t="s">
        <v>260</v>
      </c>
      <c r="U53" s="221">
        <v>0</v>
      </c>
      <c r="V53" s="221">
        <f>ROUND(E53*U53,2)</f>
        <v>0</v>
      </c>
      <c r="W53" s="221"/>
      <c r="X53" s="221" t="s">
        <v>372</v>
      </c>
      <c r="Y53" s="221" t="s">
        <v>262</v>
      </c>
      <c r="Z53" s="210"/>
      <c r="AA53" s="210"/>
      <c r="AB53" s="210"/>
      <c r="AC53" s="210"/>
      <c r="AD53" s="210"/>
      <c r="AE53" s="210"/>
      <c r="AF53" s="210"/>
      <c r="AG53" s="210" t="s">
        <v>373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54">
        <v>44</v>
      </c>
      <c r="B54" s="255" t="s">
        <v>1062</v>
      </c>
      <c r="C54" s="262" t="s">
        <v>1040</v>
      </c>
      <c r="D54" s="256" t="s">
        <v>1037</v>
      </c>
      <c r="E54" s="257">
        <v>1</v>
      </c>
      <c r="F54" s="258"/>
      <c r="G54" s="259">
        <f>ROUND(E54*F54,2)</f>
        <v>0</v>
      </c>
      <c r="H54" s="258"/>
      <c r="I54" s="259">
        <f>ROUND(E54*H54,2)</f>
        <v>0</v>
      </c>
      <c r="J54" s="258"/>
      <c r="K54" s="259">
        <f>ROUND(E54*J54,2)</f>
        <v>0</v>
      </c>
      <c r="L54" s="259">
        <v>21</v>
      </c>
      <c r="M54" s="259">
        <f>G54*(1+L54/100)</f>
        <v>0</v>
      </c>
      <c r="N54" s="257">
        <v>0</v>
      </c>
      <c r="O54" s="257">
        <f>ROUND(E54*N54,2)</f>
        <v>0</v>
      </c>
      <c r="P54" s="257">
        <v>0</v>
      </c>
      <c r="Q54" s="257">
        <f>ROUND(E54*P54,2)</f>
        <v>0</v>
      </c>
      <c r="R54" s="259"/>
      <c r="S54" s="259" t="s">
        <v>424</v>
      </c>
      <c r="T54" s="260" t="s">
        <v>260</v>
      </c>
      <c r="U54" s="221">
        <v>0</v>
      </c>
      <c r="V54" s="221">
        <f>ROUND(E54*U54,2)</f>
        <v>0</v>
      </c>
      <c r="W54" s="221"/>
      <c r="X54" s="221" t="s">
        <v>372</v>
      </c>
      <c r="Y54" s="221" t="s">
        <v>262</v>
      </c>
      <c r="Z54" s="210"/>
      <c r="AA54" s="210"/>
      <c r="AB54" s="210"/>
      <c r="AC54" s="210"/>
      <c r="AD54" s="210"/>
      <c r="AE54" s="210"/>
      <c r="AF54" s="210"/>
      <c r="AG54" s="210" t="s">
        <v>373</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54">
        <v>45</v>
      </c>
      <c r="B55" s="255" t="s">
        <v>1063</v>
      </c>
      <c r="C55" s="262" t="s">
        <v>1064</v>
      </c>
      <c r="D55" s="256" t="s">
        <v>1037</v>
      </c>
      <c r="E55" s="257">
        <v>1</v>
      </c>
      <c r="F55" s="258"/>
      <c r="G55" s="259">
        <f>ROUND(E55*F55,2)</f>
        <v>0</v>
      </c>
      <c r="H55" s="258"/>
      <c r="I55" s="259">
        <f>ROUND(E55*H55,2)</f>
        <v>0</v>
      </c>
      <c r="J55" s="258"/>
      <c r="K55" s="259">
        <f>ROUND(E55*J55,2)</f>
        <v>0</v>
      </c>
      <c r="L55" s="259">
        <v>21</v>
      </c>
      <c r="M55" s="259">
        <f>G55*(1+L55/100)</f>
        <v>0</v>
      </c>
      <c r="N55" s="257">
        <v>0</v>
      </c>
      <c r="O55" s="257">
        <f>ROUND(E55*N55,2)</f>
        <v>0</v>
      </c>
      <c r="P55" s="257">
        <v>0</v>
      </c>
      <c r="Q55" s="257">
        <f>ROUND(E55*P55,2)</f>
        <v>0</v>
      </c>
      <c r="R55" s="259"/>
      <c r="S55" s="259" t="s">
        <v>424</v>
      </c>
      <c r="T55" s="260" t="s">
        <v>260</v>
      </c>
      <c r="U55" s="221">
        <v>0</v>
      </c>
      <c r="V55" s="221">
        <f>ROUND(E55*U55,2)</f>
        <v>0</v>
      </c>
      <c r="W55" s="221"/>
      <c r="X55" s="221" t="s">
        <v>372</v>
      </c>
      <c r="Y55" s="221" t="s">
        <v>262</v>
      </c>
      <c r="Z55" s="210"/>
      <c r="AA55" s="210"/>
      <c r="AB55" s="210"/>
      <c r="AC55" s="210"/>
      <c r="AD55" s="210"/>
      <c r="AE55" s="210"/>
      <c r="AF55" s="210"/>
      <c r="AG55" s="210" t="s">
        <v>373</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54">
        <v>46</v>
      </c>
      <c r="B56" s="255" t="s">
        <v>1065</v>
      </c>
      <c r="C56" s="262" t="s">
        <v>1066</v>
      </c>
      <c r="D56" s="256" t="s">
        <v>1037</v>
      </c>
      <c r="E56" s="257">
        <v>19</v>
      </c>
      <c r="F56" s="258"/>
      <c r="G56" s="259">
        <f>ROUND(E56*F56,2)</f>
        <v>0</v>
      </c>
      <c r="H56" s="258"/>
      <c r="I56" s="259">
        <f>ROUND(E56*H56,2)</f>
        <v>0</v>
      </c>
      <c r="J56" s="258"/>
      <c r="K56" s="259">
        <f>ROUND(E56*J56,2)</f>
        <v>0</v>
      </c>
      <c r="L56" s="259">
        <v>21</v>
      </c>
      <c r="M56" s="259">
        <f>G56*(1+L56/100)</f>
        <v>0</v>
      </c>
      <c r="N56" s="257">
        <v>0</v>
      </c>
      <c r="O56" s="257">
        <f>ROUND(E56*N56,2)</f>
        <v>0</v>
      </c>
      <c r="P56" s="257">
        <v>0</v>
      </c>
      <c r="Q56" s="257">
        <f>ROUND(E56*P56,2)</f>
        <v>0</v>
      </c>
      <c r="R56" s="259"/>
      <c r="S56" s="259" t="s">
        <v>424</v>
      </c>
      <c r="T56" s="260" t="s">
        <v>260</v>
      </c>
      <c r="U56" s="221">
        <v>0</v>
      </c>
      <c r="V56" s="221">
        <f>ROUND(E56*U56,2)</f>
        <v>0</v>
      </c>
      <c r="W56" s="221"/>
      <c r="X56" s="221" t="s">
        <v>372</v>
      </c>
      <c r="Y56" s="221" t="s">
        <v>262</v>
      </c>
      <c r="Z56" s="210"/>
      <c r="AA56" s="210"/>
      <c r="AB56" s="210"/>
      <c r="AC56" s="210"/>
      <c r="AD56" s="210"/>
      <c r="AE56" s="210"/>
      <c r="AF56" s="210"/>
      <c r="AG56" s="210" t="s">
        <v>373</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54">
        <v>47</v>
      </c>
      <c r="B57" s="255" t="s">
        <v>1067</v>
      </c>
      <c r="C57" s="262" t="s">
        <v>1044</v>
      </c>
      <c r="D57" s="256" t="s">
        <v>1037</v>
      </c>
      <c r="E57" s="257">
        <v>1</v>
      </c>
      <c r="F57" s="258"/>
      <c r="G57" s="259">
        <f>ROUND(E57*F57,2)</f>
        <v>0</v>
      </c>
      <c r="H57" s="258"/>
      <c r="I57" s="259">
        <f>ROUND(E57*H57,2)</f>
        <v>0</v>
      </c>
      <c r="J57" s="258"/>
      <c r="K57" s="259">
        <f>ROUND(E57*J57,2)</f>
        <v>0</v>
      </c>
      <c r="L57" s="259">
        <v>21</v>
      </c>
      <c r="M57" s="259">
        <f>G57*(1+L57/100)</f>
        <v>0</v>
      </c>
      <c r="N57" s="257">
        <v>0</v>
      </c>
      <c r="O57" s="257">
        <f>ROUND(E57*N57,2)</f>
        <v>0</v>
      </c>
      <c r="P57" s="257">
        <v>0</v>
      </c>
      <c r="Q57" s="257">
        <f>ROUND(E57*P57,2)</f>
        <v>0</v>
      </c>
      <c r="R57" s="259"/>
      <c r="S57" s="259" t="s">
        <v>424</v>
      </c>
      <c r="T57" s="260" t="s">
        <v>260</v>
      </c>
      <c r="U57" s="221">
        <v>0</v>
      </c>
      <c r="V57" s="221">
        <f>ROUND(E57*U57,2)</f>
        <v>0</v>
      </c>
      <c r="W57" s="221"/>
      <c r="X57" s="221" t="s">
        <v>372</v>
      </c>
      <c r="Y57" s="221" t="s">
        <v>262</v>
      </c>
      <c r="Z57" s="210"/>
      <c r="AA57" s="210"/>
      <c r="AB57" s="210"/>
      <c r="AC57" s="210"/>
      <c r="AD57" s="210"/>
      <c r="AE57" s="210"/>
      <c r="AF57" s="210"/>
      <c r="AG57" s="210" t="s">
        <v>373</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54">
        <v>48</v>
      </c>
      <c r="B58" s="255" t="s">
        <v>1068</v>
      </c>
      <c r="C58" s="262" t="s">
        <v>1045</v>
      </c>
      <c r="D58" s="256" t="s">
        <v>1037</v>
      </c>
      <c r="E58" s="257">
        <v>5</v>
      </c>
      <c r="F58" s="258"/>
      <c r="G58" s="259">
        <f>ROUND(E58*F58,2)</f>
        <v>0</v>
      </c>
      <c r="H58" s="258"/>
      <c r="I58" s="259">
        <f>ROUND(E58*H58,2)</f>
        <v>0</v>
      </c>
      <c r="J58" s="258"/>
      <c r="K58" s="259">
        <f>ROUND(E58*J58,2)</f>
        <v>0</v>
      </c>
      <c r="L58" s="259">
        <v>21</v>
      </c>
      <c r="M58" s="259">
        <f>G58*(1+L58/100)</f>
        <v>0</v>
      </c>
      <c r="N58" s="257">
        <v>0</v>
      </c>
      <c r="O58" s="257">
        <f>ROUND(E58*N58,2)</f>
        <v>0</v>
      </c>
      <c r="P58" s="257">
        <v>0</v>
      </c>
      <c r="Q58" s="257">
        <f>ROUND(E58*P58,2)</f>
        <v>0</v>
      </c>
      <c r="R58" s="259"/>
      <c r="S58" s="259" t="s">
        <v>424</v>
      </c>
      <c r="T58" s="260" t="s">
        <v>260</v>
      </c>
      <c r="U58" s="221">
        <v>0</v>
      </c>
      <c r="V58" s="221">
        <f>ROUND(E58*U58,2)</f>
        <v>0</v>
      </c>
      <c r="W58" s="221"/>
      <c r="X58" s="221" t="s">
        <v>372</v>
      </c>
      <c r="Y58" s="221" t="s">
        <v>262</v>
      </c>
      <c r="Z58" s="210"/>
      <c r="AA58" s="210"/>
      <c r="AB58" s="210"/>
      <c r="AC58" s="210"/>
      <c r="AD58" s="210"/>
      <c r="AE58" s="210"/>
      <c r="AF58" s="210"/>
      <c r="AG58" s="210" t="s">
        <v>373</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54">
        <v>49</v>
      </c>
      <c r="B59" s="255" t="s">
        <v>1069</v>
      </c>
      <c r="C59" s="262" t="s">
        <v>1046</v>
      </c>
      <c r="D59" s="256" t="s">
        <v>1037</v>
      </c>
      <c r="E59" s="257">
        <v>1</v>
      </c>
      <c r="F59" s="258"/>
      <c r="G59" s="259">
        <f>ROUND(E59*F59,2)</f>
        <v>0</v>
      </c>
      <c r="H59" s="258"/>
      <c r="I59" s="259">
        <f>ROUND(E59*H59,2)</f>
        <v>0</v>
      </c>
      <c r="J59" s="258"/>
      <c r="K59" s="259">
        <f>ROUND(E59*J59,2)</f>
        <v>0</v>
      </c>
      <c r="L59" s="259">
        <v>21</v>
      </c>
      <c r="M59" s="259">
        <f>G59*(1+L59/100)</f>
        <v>0</v>
      </c>
      <c r="N59" s="257">
        <v>0</v>
      </c>
      <c r="O59" s="257">
        <f>ROUND(E59*N59,2)</f>
        <v>0</v>
      </c>
      <c r="P59" s="257">
        <v>0</v>
      </c>
      <c r="Q59" s="257">
        <f>ROUND(E59*P59,2)</f>
        <v>0</v>
      </c>
      <c r="R59" s="259"/>
      <c r="S59" s="259" t="s">
        <v>424</v>
      </c>
      <c r="T59" s="260" t="s">
        <v>260</v>
      </c>
      <c r="U59" s="221">
        <v>0</v>
      </c>
      <c r="V59" s="221">
        <f>ROUND(E59*U59,2)</f>
        <v>0</v>
      </c>
      <c r="W59" s="221"/>
      <c r="X59" s="221" t="s">
        <v>372</v>
      </c>
      <c r="Y59" s="221" t="s">
        <v>262</v>
      </c>
      <c r="Z59" s="210"/>
      <c r="AA59" s="210"/>
      <c r="AB59" s="210"/>
      <c r="AC59" s="210"/>
      <c r="AD59" s="210"/>
      <c r="AE59" s="210"/>
      <c r="AF59" s="210"/>
      <c r="AG59" s="210" t="s">
        <v>373</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54">
        <v>50</v>
      </c>
      <c r="B60" s="255" t="s">
        <v>1070</v>
      </c>
      <c r="C60" s="262" t="s">
        <v>1047</v>
      </c>
      <c r="D60" s="256" t="s">
        <v>1037</v>
      </c>
      <c r="E60" s="257">
        <v>13</v>
      </c>
      <c r="F60" s="258"/>
      <c r="G60" s="259">
        <f>ROUND(E60*F60,2)</f>
        <v>0</v>
      </c>
      <c r="H60" s="258"/>
      <c r="I60" s="259">
        <f>ROUND(E60*H60,2)</f>
        <v>0</v>
      </c>
      <c r="J60" s="258"/>
      <c r="K60" s="259">
        <f>ROUND(E60*J60,2)</f>
        <v>0</v>
      </c>
      <c r="L60" s="259">
        <v>21</v>
      </c>
      <c r="M60" s="259">
        <f>G60*(1+L60/100)</f>
        <v>0</v>
      </c>
      <c r="N60" s="257">
        <v>0</v>
      </c>
      <c r="O60" s="257">
        <f>ROUND(E60*N60,2)</f>
        <v>0</v>
      </c>
      <c r="P60" s="257">
        <v>0</v>
      </c>
      <c r="Q60" s="257">
        <f>ROUND(E60*P60,2)</f>
        <v>0</v>
      </c>
      <c r="R60" s="259"/>
      <c r="S60" s="259" t="s">
        <v>424</v>
      </c>
      <c r="T60" s="260" t="s">
        <v>260</v>
      </c>
      <c r="U60" s="221">
        <v>0</v>
      </c>
      <c r="V60" s="221">
        <f>ROUND(E60*U60,2)</f>
        <v>0</v>
      </c>
      <c r="W60" s="221"/>
      <c r="X60" s="221" t="s">
        <v>372</v>
      </c>
      <c r="Y60" s="221" t="s">
        <v>262</v>
      </c>
      <c r="Z60" s="210"/>
      <c r="AA60" s="210"/>
      <c r="AB60" s="210"/>
      <c r="AC60" s="210"/>
      <c r="AD60" s="210"/>
      <c r="AE60" s="210"/>
      <c r="AF60" s="210"/>
      <c r="AG60" s="210" t="s">
        <v>373</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54">
        <v>51</v>
      </c>
      <c r="B61" s="255" t="s">
        <v>1071</v>
      </c>
      <c r="C61" s="262" t="s">
        <v>1048</v>
      </c>
      <c r="D61" s="256" t="s">
        <v>1037</v>
      </c>
      <c r="E61" s="257">
        <v>1</v>
      </c>
      <c r="F61" s="258"/>
      <c r="G61" s="259">
        <f>ROUND(E61*F61,2)</f>
        <v>0</v>
      </c>
      <c r="H61" s="258"/>
      <c r="I61" s="259">
        <f>ROUND(E61*H61,2)</f>
        <v>0</v>
      </c>
      <c r="J61" s="258"/>
      <c r="K61" s="259">
        <f>ROUND(E61*J61,2)</f>
        <v>0</v>
      </c>
      <c r="L61" s="259">
        <v>21</v>
      </c>
      <c r="M61" s="259">
        <f>G61*(1+L61/100)</f>
        <v>0</v>
      </c>
      <c r="N61" s="257">
        <v>0</v>
      </c>
      <c r="O61" s="257">
        <f>ROUND(E61*N61,2)</f>
        <v>0</v>
      </c>
      <c r="P61" s="257">
        <v>0</v>
      </c>
      <c r="Q61" s="257">
        <f>ROUND(E61*P61,2)</f>
        <v>0</v>
      </c>
      <c r="R61" s="259"/>
      <c r="S61" s="259" t="s">
        <v>424</v>
      </c>
      <c r="T61" s="260" t="s">
        <v>260</v>
      </c>
      <c r="U61" s="221">
        <v>0</v>
      </c>
      <c r="V61" s="221">
        <f>ROUND(E61*U61,2)</f>
        <v>0</v>
      </c>
      <c r="W61" s="221"/>
      <c r="X61" s="221" t="s">
        <v>372</v>
      </c>
      <c r="Y61" s="221" t="s">
        <v>262</v>
      </c>
      <c r="Z61" s="210"/>
      <c r="AA61" s="210"/>
      <c r="AB61" s="210"/>
      <c r="AC61" s="210"/>
      <c r="AD61" s="210"/>
      <c r="AE61" s="210"/>
      <c r="AF61" s="210"/>
      <c r="AG61" s="210" t="s">
        <v>373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54">
        <v>52</v>
      </c>
      <c r="B62" s="255" t="s">
        <v>1072</v>
      </c>
      <c r="C62" s="262" t="s">
        <v>1049</v>
      </c>
      <c r="D62" s="256" t="s">
        <v>423</v>
      </c>
      <c r="E62" s="257">
        <v>1</v>
      </c>
      <c r="F62" s="258"/>
      <c r="G62" s="259">
        <f>ROUND(E62*F62,2)</f>
        <v>0</v>
      </c>
      <c r="H62" s="258"/>
      <c r="I62" s="259">
        <f>ROUND(E62*H62,2)</f>
        <v>0</v>
      </c>
      <c r="J62" s="258"/>
      <c r="K62" s="259">
        <f>ROUND(E62*J62,2)</f>
        <v>0</v>
      </c>
      <c r="L62" s="259">
        <v>21</v>
      </c>
      <c r="M62" s="259">
        <f>G62*(1+L62/100)</f>
        <v>0</v>
      </c>
      <c r="N62" s="257">
        <v>0</v>
      </c>
      <c r="O62" s="257">
        <f>ROUND(E62*N62,2)</f>
        <v>0</v>
      </c>
      <c r="P62" s="257">
        <v>0</v>
      </c>
      <c r="Q62" s="257">
        <f>ROUND(E62*P62,2)</f>
        <v>0</v>
      </c>
      <c r="R62" s="259"/>
      <c r="S62" s="259" t="s">
        <v>424</v>
      </c>
      <c r="T62" s="260" t="s">
        <v>260</v>
      </c>
      <c r="U62" s="221">
        <v>0</v>
      </c>
      <c r="V62" s="221">
        <f>ROUND(E62*U62,2)</f>
        <v>0</v>
      </c>
      <c r="W62" s="221"/>
      <c r="X62" s="221" t="s">
        <v>372</v>
      </c>
      <c r="Y62" s="221" t="s">
        <v>262</v>
      </c>
      <c r="Z62" s="210"/>
      <c r="AA62" s="210"/>
      <c r="AB62" s="210"/>
      <c r="AC62" s="210"/>
      <c r="AD62" s="210"/>
      <c r="AE62" s="210"/>
      <c r="AF62" s="210"/>
      <c r="AG62" s="210" t="s">
        <v>373</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54">
        <v>53</v>
      </c>
      <c r="B63" s="255" t="s">
        <v>1073</v>
      </c>
      <c r="C63" s="262" t="s">
        <v>1074</v>
      </c>
      <c r="D63" s="256" t="s">
        <v>423</v>
      </c>
      <c r="E63" s="257">
        <v>3</v>
      </c>
      <c r="F63" s="258"/>
      <c r="G63" s="259">
        <f>ROUND(E63*F63,2)</f>
        <v>0</v>
      </c>
      <c r="H63" s="258"/>
      <c r="I63" s="259">
        <f>ROUND(E63*H63,2)</f>
        <v>0</v>
      </c>
      <c r="J63" s="258"/>
      <c r="K63" s="259">
        <f>ROUND(E63*J63,2)</f>
        <v>0</v>
      </c>
      <c r="L63" s="259">
        <v>21</v>
      </c>
      <c r="M63" s="259">
        <f>G63*(1+L63/100)</f>
        <v>0</v>
      </c>
      <c r="N63" s="257">
        <v>0</v>
      </c>
      <c r="O63" s="257">
        <f>ROUND(E63*N63,2)</f>
        <v>0</v>
      </c>
      <c r="P63" s="257">
        <v>0</v>
      </c>
      <c r="Q63" s="257">
        <f>ROUND(E63*P63,2)</f>
        <v>0</v>
      </c>
      <c r="R63" s="259"/>
      <c r="S63" s="259" t="s">
        <v>424</v>
      </c>
      <c r="T63" s="260" t="s">
        <v>260</v>
      </c>
      <c r="U63" s="221">
        <v>0</v>
      </c>
      <c r="V63" s="221">
        <f>ROUND(E63*U63,2)</f>
        <v>0</v>
      </c>
      <c r="W63" s="221"/>
      <c r="X63" s="221" t="s">
        <v>372</v>
      </c>
      <c r="Y63" s="221" t="s">
        <v>262</v>
      </c>
      <c r="Z63" s="210"/>
      <c r="AA63" s="210"/>
      <c r="AB63" s="210"/>
      <c r="AC63" s="210"/>
      <c r="AD63" s="210"/>
      <c r="AE63" s="210"/>
      <c r="AF63" s="210"/>
      <c r="AG63" s="210" t="s">
        <v>373</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54">
        <v>54</v>
      </c>
      <c r="B64" s="255" t="s">
        <v>1075</v>
      </c>
      <c r="C64" s="262" t="s">
        <v>1076</v>
      </c>
      <c r="D64" s="256" t="s">
        <v>423</v>
      </c>
      <c r="E64" s="257">
        <v>2</v>
      </c>
      <c r="F64" s="258"/>
      <c r="G64" s="259">
        <f>ROUND(E64*F64,2)</f>
        <v>0</v>
      </c>
      <c r="H64" s="258"/>
      <c r="I64" s="259">
        <f>ROUND(E64*H64,2)</f>
        <v>0</v>
      </c>
      <c r="J64" s="258"/>
      <c r="K64" s="259">
        <f>ROUND(E64*J64,2)</f>
        <v>0</v>
      </c>
      <c r="L64" s="259">
        <v>21</v>
      </c>
      <c r="M64" s="259">
        <f>G64*(1+L64/100)</f>
        <v>0</v>
      </c>
      <c r="N64" s="257">
        <v>0</v>
      </c>
      <c r="O64" s="257">
        <f>ROUND(E64*N64,2)</f>
        <v>0</v>
      </c>
      <c r="P64" s="257">
        <v>0</v>
      </c>
      <c r="Q64" s="257">
        <f>ROUND(E64*P64,2)</f>
        <v>0</v>
      </c>
      <c r="R64" s="259"/>
      <c r="S64" s="259" t="s">
        <v>424</v>
      </c>
      <c r="T64" s="260" t="s">
        <v>260</v>
      </c>
      <c r="U64" s="221">
        <v>0</v>
      </c>
      <c r="V64" s="221">
        <f>ROUND(E64*U64,2)</f>
        <v>0</v>
      </c>
      <c r="W64" s="221"/>
      <c r="X64" s="221" t="s">
        <v>372</v>
      </c>
      <c r="Y64" s="221" t="s">
        <v>262</v>
      </c>
      <c r="Z64" s="210"/>
      <c r="AA64" s="210"/>
      <c r="AB64" s="210"/>
      <c r="AC64" s="210"/>
      <c r="AD64" s="210"/>
      <c r="AE64" s="210"/>
      <c r="AF64" s="210"/>
      <c r="AG64" s="210" t="s">
        <v>373</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54">
        <v>55</v>
      </c>
      <c r="B65" s="255" t="s">
        <v>1077</v>
      </c>
      <c r="C65" s="262" t="s">
        <v>1051</v>
      </c>
      <c r="D65" s="256" t="s">
        <v>423</v>
      </c>
      <c r="E65" s="257">
        <v>1</v>
      </c>
      <c r="F65" s="258"/>
      <c r="G65" s="259">
        <f>ROUND(E65*F65,2)</f>
        <v>0</v>
      </c>
      <c r="H65" s="258"/>
      <c r="I65" s="259">
        <f>ROUND(E65*H65,2)</f>
        <v>0</v>
      </c>
      <c r="J65" s="258"/>
      <c r="K65" s="259">
        <f>ROUND(E65*J65,2)</f>
        <v>0</v>
      </c>
      <c r="L65" s="259">
        <v>21</v>
      </c>
      <c r="M65" s="259">
        <f>G65*(1+L65/100)</f>
        <v>0</v>
      </c>
      <c r="N65" s="257">
        <v>0</v>
      </c>
      <c r="O65" s="257">
        <f>ROUND(E65*N65,2)</f>
        <v>0</v>
      </c>
      <c r="P65" s="257">
        <v>0</v>
      </c>
      <c r="Q65" s="257">
        <f>ROUND(E65*P65,2)</f>
        <v>0</v>
      </c>
      <c r="R65" s="259"/>
      <c r="S65" s="259" t="s">
        <v>424</v>
      </c>
      <c r="T65" s="260" t="s">
        <v>260</v>
      </c>
      <c r="U65" s="221">
        <v>0</v>
      </c>
      <c r="V65" s="221">
        <f>ROUND(E65*U65,2)</f>
        <v>0</v>
      </c>
      <c r="W65" s="221"/>
      <c r="X65" s="221" t="s">
        <v>372</v>
      </c>
      <c r="Y65" s="221" t="s">
        <v>262</v>
      </c>
      <c r="Z65" s="210"/>
      <c r="AA65" s="210"/>
      <c r="AB65" s="210"/>
      <c r="AC65" s="210"/>
      <c r="AD65" s="210"/>
      <c r="AE65" s="210"/>
      <c r="AF65" s="210"/>
      <c r="AG65" s="210" t="s">
        <v>373</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54">
        <v>56</v>
      </c>
      <c r="B66" s="255" t="s">
        <v>1078</v>
      </c>
      <c r="C66" s="262" t="s">
        <v>1079</v>
      </c>
      <c r="D66" s="256" t="s">
        <v>423</v>
      </c>
      <c r="E66" s="257">
        <v>3</v>
      </c>
      <c r="F66" s="258"/>
      <c r="G66" s="259">
        <f>ROUND(E66*F66,2)</f>
        <v>0</v>
      </c>
      <c r="H66" s="258"/>
      <c r="I66" s="259">
        <f>ROUND(E66*H66,2)</f>
        <v>0</v>
      </c>
      <c r="J66" s="258"/>
      <c r="K66" s="259">
        <f>ROUND(E66*J66,2)</f>
        <v>0</v>
      </c>
      <c r="L66" s="259">
        <v>21</v>
      </c>
      <c r="M66" s="259">
        <f>G66*(1+L66/100)</f>
        <v>0</v>
      </c>
      <c r="N66" s="257">
        <v>0</v>
      </c>
      <c r="O66" s="257">
        <f>ROUND(E66*N66,2)</f>
        <v>0</v>
      </c>
      <c r="P66" s="257">
        <v>0</v>
      </c>
      <c r="Q66" s="257">
        <f>ROUND(E66*P66,2)</f>
        <v>0</v>
      </c>
      <c r="R66" s="259"/>
      <c r="S66" s="259" t="s">
        <v>424</v>
      </c>
      <c r="T66" s="260" t="s">
        <v>260</v>
      </c>
      <c r="U66" s="221">
        <v>0</v>
      </c>
      <c r="V66" s="221">
        <f>ROUND(E66*U66,2)</f>
        <v>0</v>
      </c>
      <c r="W66" s="221"/>
      <c r="X66" s="221" t="s">
        <v>372</v>
      </c>
      <c r="Y66" s="221" t="s">
        <v>262</v>
      </c>
      <c r="Z66" s="210"/>
      <c r="AA66" s="210"/>
      <c r="AB66" s="210"/>
      <c r="AC66" s="210"/>
      <c r="AD66" s="210"/>
      <c r="AE66" s="210"/>
      <c r="AF66" s="210"/>
      <c r="AG66" s="210" t="s">
        <v>373</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54">
        <v>57</v>
      </c>
      <c r="B67" s="255" t="s">
        <v>1080</v>
      </c>
      <c r="C67" s="262" t="s">
        <v>1081</v>
      </c>
      <c r="D67" s="256" t="s">
        <v>423</v>
      </c>
      <c r="E67" s="257">
        <v>1</v>
      </c>
      <c r="F67" s="258"/>
      <c r="G67" s="259">
        <f>ROUND(E67*F67,2)</f>
        <v>0</v>
      </c>
      <c r="H67" s="258"/>
      <c r="I67" s="259">
        <f>ROUND(E67*H67,2)</f>
        <v>0</v>
      </c>
      <c r="J67" s="258"/>
      <c r="K67" s="259">
        <f>ROUND(E67*J67,2)</f>
        <v>0</v>
      </c>
      <c r="L67" s="259">
        <v>21</v>
      </c>
      <c r="M67" s="259">
        <f>G67*(1+L67/100)</f>
        <v>0</v>
      </c>
      <c r="N67" s="257">
        <v>0</v>
      </c>
      <c r="O67" s="257">
        <f>ROUND(E67*N67,2)</f>
        <v>0</v>
      </c>
      <c r="P67" s="257">
        <v>0</v>
      </c>
      <c r="Q67" s="257">
        <f>ROUND(E67*P67,2)</f>
        <v>0</v>
      </c>
      <c r="R67" s="259"/>
      <c r="S67" s="259" t="s">
        <v>424</v>
      </c>
      <c r="T67" s="260" t="s">
        <v>260</v>
      </c>
      <c r="U67" s="221">
        <v>0</v>
      </c>
      <c r="V67" s="221">
        <f>ROUND(E67*U67,2)</f>
        <v>0</v>
      </c>
      <c r="W67" s="221"/>
      <c r="X67" s="221" t="s">
        <v>372</v>
      </c>
      <c r="Y67" s="221" t="s">
        <v>262</v>
      </c>
      <c r="Z67" s="210"/>
      <c r="AA67" s="210"/>
      <c r="AB67" s="210"/>
      <c r="AC67" s="210"/>
      <c r="AD67" s="210"/>
      <c r="AE67" s="210"/>
      <c r="AF67" s="210"/>
      <c r="AG67" s="210" t="s">
        <v>373</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54">
        <v>58</v>
      </c>
      <c r="B68" s="255" t="s">
        <v>1082</v>
      </c>
      <c r="C68" s="262" t="s">
        <v>1052</v>
      </c>
      <c r="D68" s="256" t="s">
        <v>423</v>
      </c>
      <c r="E68" s="257">
        <v>1</v>
      </c>
      <c r="F68" s="258"/>
      <c r="G68" s="259">
        <f>ROUND(E68*F68,2)</f>
        <v>0</v>
      </c>
      <c r="H68" s="258"/>
      <c r="I68" s="259">
        <f>ROUND(E68*H68,2)</f>
        <v>0</v>
      </c>
      <c r="J68" s="258"/>
      <c r="K68" s="259">
        <f>ROUND(E68*J68,2)</f>
        <v>0</v>
      </c>
      <c r="L68" s="259">
        <v>21</v>
      </c>
      <c r="M68" s="259">
        <f>G68*(1+L68/100)</f>
        <v>0</v>
      </c>
      <c r="N68" s="257">
        <v>0</v>
      </c>
      <c r="O68" s="257">
        <f>ROUND(E68*N68,2)</f>
        <v>0</v>
      </c>
      <c r="P68" s="257">
        <v>0</v>
      </c>
      <c r="Q68" s="257">
        <f>ROUND(E68*P68,2)</f>
        <v>0</v>
      </c>
      <c r="R68" s="259"/>
      <c r="S68" s="259" t="s">
        <v>424</v>
      </c>
      <c r="T68" s="260" t="s">
        <v>260</v>
      </c>
      <c r="U68" s="221">
        <v>0</v>
      </c>
      <c r="V68" s="221">
        <f>ROUND(E68*U68,2)</f>
        <v>0</v>
      </c>
      <c r="W68" s="221"/>
      <c r="X68" s="221" t="s">
        <v>372</v>
      </c>
      <c r="Y68" s="221" t="s">
        <v>262</v>
      </c>
      <c r="Z68" s="210"/>
      <c r="AA68" s="210"/>
      <c r="AB68" s="210"/>
      <c r="AC68" s="210"/>
      <c r="AD68" s="210"/>
      <c r="AE68" s="210"/>
      <c r="AF68" s="210"/>
      <c r="AG68" s="210" t="s">
        <v>373</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54">
        <v>59</v>
      </c>
      <c r="B69" s="255" t="s">
        <v>1083</v>
      </c>
      <c r="C69" s="262" t="s">
        <v>1084</v>
      </c>
      <c r="D69" s="256" t="s">
        <v>423</v>
      </c>
      <c r="E69" s="257">
        <v>1</v>
      </c>
      <c r="F69" s="258"/>
      <c r="G69" s="259">
        <f>ROUND(E69*F69,2)</f>
        <v>0</v>
      </c>
      <c r="H69" s="258"/>
      <c r="I69" s="259">
        <f>ROUND(E69*H69,2)</f>
        <v>0</v>
      </c>
      <c r="J69" s="258"/>
      <c r="K69" s="259">
        <f>ROUND(E69*J69,2)</f>
        <v>0</v>
      </c>
      <c r="L69" s="259">
        <v>21</v>
      </c>
      <c r="M69" s="259">
        <f>G69*(1+L69/100)</f>
        <v>0</v>
      </c>
      <c r="N69" s="257">
        <v>0</v>
      </c>
      <c r="O69" s="257">
        <f>ROUND(E69*N69,2)</f>
        <v>0</v>
      </c>
      <c r="P69" s="257">
        <v>0</v>
      </c>
      <c r="Q69" s="257">
        <f>ROUND(E69*P69,2)</f>
        <v>0</v>
      </c>
      <c r="R69" s="259"/>
      <c r="S69" s="259" t="s">
        <v>424</v>
      </c>
      <c r="T69" s="260" t="s">
        <v>260</v>
      </c>
      <c r="U69" s="221">
        <v>0</v>
      </c>
      <c r="V69" s="221">
        <f>ROUND(E69*U69,2)</f>
        <v>0</v>
      </c>
      <c r="W69" s="221"/>
      <c r="X69" s="221" t="s">
        <v>372</v>
      </c>
      <c r="Y69" s="221" t="s">
        <v>262</v>
      </c>
      <c r="Z69" s="210"/>
      <c r="AA69" s="210"/>
      <c r="AB69" s="210"/>
      <c r="AC69" s="210"/>
      <c r="AD69" s="210"/>
      <c r="AE69" s="210"/>
      <c r="AF69" s="210"/>
      <c r="AG69" s="210" t="s">
        <v>373</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54">
        <v>60</v>
      </c>
      <c r="B70" s="255" t="s">
        <v>1085</v>
      </c>
      <c r="C70" s="262" t="s">
        <v>1086</v>
      </c>
      <c r="D70" s="256" t="s">
        <v>423</v>
      </c>
      <c r="E70" s="257">
        <v>1</v>
      </c>
      <c r="F70" s="258"/>
      <c r="G70" s="259">
        <f>ROUND(E70*F70,2)</f>
        <v>0</v>
      </c>
      <c r="H70" s="258"/>
      <c r="I70" s="259">
        <f>ROUND(E70*H70,2)</f>
        <v>0</v>
      </c>
      <c r="J70" s="258"/>
      <c r="K70" s="259">
        <f>ROUND(E70*J70,2)</f>
        <v>0</v>
      </c>
      <c r="L70" s="259">
        <v>21</v>
      </c>
      <c r="M70" s="259">
        <f>G70*(1+L70/100)</f>
        <v>0</v>
      </c>
      <c r="N70" s="257">
        <v>0</v>
      </c>
      <c r="O70" s="257">
        <f>ROUND(E70*N70,2)</f>
        <v>0</v>
      </c>
      <c r="P70" s="257">
        <v>0</v>
      </c>
      <c r="Q70" s="257">
        <f>ROUND(E70*P70,2)</f>
        <v>0</v>
      </c>
      <c r="R70" s="259"/>
      <c r="S70" s="259" t="s">
        <v>424</v>
      </c>
      <c r="T70" s="260" t="s">
        <v>260</v>
      </c>
      <c r="U70" s="221">
        <v>0</v>
      </c>
      <c r="V70" s="221">
        <f>ROUND(E70*U70,2)</f>
        <v>0</v>
      </c>
      <c r="W70" s="221"/>
      <c r="X70" s="221" t="s">
        <v>372</v>
      </c>
      <c r="Y70" s="221" t="s">
        <v>262</v>
      </c>
      <c r="Z70" s="210"/>
      <c r="AA70" s="210"/>
      <c r="AB70" s="210"/>
      <c r="AC70" s="210"/>
      <c r="AD70" s="210"/>
      <c r="AE70" s="210"/>
      <c r="AF70" s="210"/>
      <c r="AG70" s="210" t="s">
        <v>373</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54">
        <v>61</v>
      </c>
      <c r="B71" s="255" t="s">
        <v>1087</v>
      </c>
      <c r="C71" s="262" t="s">
        <v>1054</v>
      </c>
      <c r="D71" s="256" t="s">
        <v>1037</v>
      </c>
      <c r="E71" s="257">
        <v>5</v>
      </c>
      <c r="F71" s="258"/>
      <c r="G71" s="259">
        <f>ROUND(E71*F71,2)</f>
        <v>0</v>
      </c>
      <c r="H71" s="258"/>
      <c r="I71" s="259">
        <f>ROUND(E71*H71,2)</f>
        <v>0</v>
      </c>
      <c r="J71" s="258"/>
      <c r="K71" s="259">
        <f>ROUND(E71*J71,2)</f>
        <v>0</v>
      </c>
      <c r="L71" s="259">
        <v>21</v>
      </c>
      <c r="M71" s="259">
        <f>G71*(1+L71/100)</f>
        <v>0</v>
      </c>
      <c r="N71" s="257">
        <v>0</v>
      </c>
      <c r="O71" s="257">
        <f>ROUND(E71*N71,2)</f>
        <v>0</v>
      </c>
      <c r="P71" s="257">
        <v>0</v>
      </c>
      <c r="Q71" s="257">
        <f>ROUND(E71*P71,2)</f>
        <v>0</v>
      </c>
      <c r="R71" s="259"/>
      <c r="S71" s="259" t="s">
        <v>424</v>
      </c>
      <c r="T71" s="260" t="s">
        <v>260</v>
      </c>
      <c r="U71" s="221">
        <v>0</v>
      </c>
      <c r="V71" s="221">
        <f>ROUND(E71*U71,2)</f>
        <v>0</v>
      </c>
      <c r="W71" s="221"/>
      <c r="X71" s="221" t="s">
        <v>372</v>
      </c>
      <c r="Y71" s="221" t="s">
        <v>262</v>
      </c>
      <c r="Z71" s="210"/>
      <c r="AA71" s="210"/>
      <c r="AB71" s="210"/>
      <c r="AC71" s="210"/>
      <c r="AD71" s="210"/>
      <c r="AE71" s="210"/>
      <c r="AF71" s="210"/>
      <c r="AG71" s="210" t="s">
        <v>373</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54">
        <v>62</v>
      </c>
      <c r="B72" s="255" t="s">
        <v>1088</v>
      </c>
      <c r="C72" s="262" t="s">
        <v>1055</v>
      </c>
      <c r="D72" s="256" t="s">
        <v>1037</v>
      </c>
      <c r="E72" s="257">
        <v>2</v>
      </c>
      <c r="F72" s="258"/>
      <c r="G72" s="259">
        <f>ROUND(E72*F72,2)</f>
        <v>0</v>
      </c>
      <c r="H72" s="258"/>
      <c r="I72" s="259">
        <f>ROUND(E72*H72,2)</f>
        <v>0</v>
      </c>
      <c r="J72" s="258"/>
      <c r="K72" s="259">
        <f>ROUND(E72*J72,2)</f>
        <v>0</v>
      </c>
      <c r="L72" s="259">
        <v>21</v>
      </c>
      <c r="M72" s="259">
        <f>G72*(1+L72/100)</f>
        <v>0</v>
      </c>
      <c r="N72" s="257">
        <v>0</v>
      </c>
      <c r="O72" s="257">
        <f>ROUND(E72*N72,2)</f>
        <v>0</v>
      </c>
      <c r="P72" s="257">
        <v>0</v>
      </c>
      <c r="Q72" s="257">
        <f>ROUND(E72*P72,2)</f>
        <v>0</v>
      </c>
      <c r="R72" s="259"/>
      <c r="S72" s="259" t="s">
        <v>424</v>
      </c>
      <c r="T72" s="260" t="s">
        <v>260</v>
      </c>
      <c r="U72" s="221">
        <v>0</v>
      </c>
      <c r="V72" s="221">
        <f>ROUND(E72*U72,2)</f>
        <v>0</v>
      </c>
      <c r="W72" s="221"/>
      <c r="X72" s="221" t="s">
        <v>372</v>
      </c>
      <c r="Y72" s="221" t="s">
        <v>262</v>
      </c>
      <c r="Z72" s="210"/>
      <c r="AA72" s="210"/>
      <c r="AB72" s="210"/>
      <c r="AC72" s="210"/>
      <c r="AD72" s="210"/>
      <c r="AE72" s="210"/>
      <c r="AF72" s="210"/>
      <c r="AG72" s="210" t="s">
        <v>373</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54">
        <v>63</v>
      </c>
      <c r="B73" s="255" t="s">
        <v>1089</v>
      </c>
      <c r="C73" s="262" t="s">
        <v>1057</v>
      </c>
      <c r="D73" s="256" t="s">
        <v>298</v>
      </c>
      <c r="E73" s="257">
        <v>5</v>
      </c>
      <c r="F73" s="258"/>
      <c r="G73" s="259">
        <f>ROUND(E73*F73,2)</f>
        <v>0</v>
      </c>
      <c r="H73" s="258"/>
      <c r="I73" s="259">
        <f>ROUND(E73*H73,2)</f>
        <v>0</v>
      </c>
      <c r="J73" s="258"/>
      <c r="K73" s="259">
        <f>ROUND(E73*J73,2)</f>
        <v>0</v>
      </c>
      <c r="L73" s="259">
        <v>21</v>
      </c>
      <c r="M73" s="259">
        <f>G73*(1+L73/100)</f>
        <v>0</v>
      </c>
      <c r="N73" s="257">
        <v>0</v>
      </c>
      <c r="O73" s="257">
        <f>ROUND(E73*N73,2)</f>
        <v>0</v>
      </c>
      <c r="P73" s="257">
        <v>0</v>
      </c>
      <c r="Q73" s="257">
        <f>ROUND(E73*P73,2)</f>
        <v>0</v>
      </c>
      <c r="R73" s="259"/>
      <c r="S73" s="259" t="s">
        <v>424</v>
      </c>
      <c r="T73" s="260" t="s">
        <v>260</v>
      </c>
      <c r="U73" s="221">
        <v>0</v>
      </c>
      <c r="V73" s="221">
        <f>ROUND(E73*U73,2)</f>
        <v>0</v>
      </c>
      <c r="W73" s="221"/>
      <c r="X73" s="221" t="s">
        <v>372</v>
      </c>
      <c r="Y73" s="221" t="s">
        <v>262</v>
      </c>
      <c r="Z73" s="210"/>
      <c r="AA73" s="210"/>
      <c r="AB73" s="210"/>
      <c r="AC73" s="210"/>
      <c r="AD73" s="210"/>
      <c r="AE73" s="210"/>
      <c r="AF73" s="210"/>
      <c r="AG73" s="210" t="s">
        <v>373</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54">
        <v>64</v>
      </c>
      <c r="B74" s="255" t="s">
        <v>1090</v>
      </c>
      <c r="C74" s="262" t="s">
        <v>1091</v>
      </c>
      <c r="D74" s="256" t="s">
        <v>442</v>
      </c>
      <c r="E74" s="257">
        <v>1</v>
      </c>
      <c r="F74" s="258"/>
      <c r="G74" s="259">
        <f>ROUND(E74*F74,2)</f>
        <v>0</v>
      </c>
      <c r="H74" s="258"/>
      <c r="I74" s="259">
        <f>ROUND(E74*H74,2)</f>
        <v>0</v>
      </c>
      <c r="J74" s="258"/>
      <c r="K74" s="259">
        <f>ROUND(E74*J74,2)</f>
        <v>0</v>
      </c>
      <c r="L74" s="259">
        <v>21</v>
      </c>
      <c r="M74" s="259">
        <f>G74*(1+L74/100)</f>
        <v>0</v>
      </c>
      <c r="N74" s="257">
        <v>0</v>
      </c>
      <c r="O74" s="257">
        <f>ROUND(E74*N74,2)</f>
        <v>0</v>
      </c>
      <c r="P74" s="257">
        <v>0</v>
      </c>
      <c r="Q74" s="257">
        <f>ROUND(E74*P74,2)</f>
        <v>0</v>
      </c>
      <c r="R74" s="259"/>
      <c r="S74" s="259" t="s">
        <v>424</v>
      </c>
      <c r="T74" s="260" t="s">
        <v>260</v>
      </c>
      <c r="U74" s="221">
        <v>0</v>
      </c>
      <c r="V74" s="221">
        <f>ROUND(E74*U74,2)</f>
        <v>0</v>
      </c>
      <c r="W74" s="221"/>
      <c r="X74" s="221" t="s">
        <v>372</v>
      </c>
      <c r="Y74" s="221" t="s">
        <v>262</v>
      </c>
      <c r="Z74" s="210"/>
      <c r="AA74" s="210"/>
      <c r="AB74" s="210"/>
      <c r="AC74" s="210"/>
      <c r="AD74" s="210"/>
      <c r="AE74" s="210"/>
      <c r="AF74" s="210"/>
      <c r="AG74" s="210" t="s">
        <v>373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54">
        <v>65</v>
      </c>
      <c r="B75" s="255" t="s">
        <v>1092</v>
      </c>
      <c r="C75" s="262" t="s">
        <v>1093</v>
      </c>
      <c r="D75" s="256" t="s">
        <v>442</v>
      </c>
      <c r="E75" s="257">
        <v>1</v>
      </c>
      <c r="F75" s="258"/>
      <c r="G75" s="259">
        <f>ROUND(E75*F75,2)</f>
        <v>0</v>
      </c>
      <c r="H75" s="258"/>
      <c r="I75" s="259">
        <f>ROUND(E75*H75,2)</f>
        <v>0</v>
      </c>
      <c r="J75" s="258"/>
      <c r="K75" s="259">
        <f>ROUND(E75*J75,2)</f>
        <v>0</v>
      </c>
      <c r="L75" s="259">
        <v>21</v>
      </c>
      <c r="M75" s="259">
        <f>G75*(1+L75/100)</f>
        <v>0</v>
      </c>
      <c r="N75" s="257">
        <v>0</v>
      </c>
      <c r="O75" s="257">
        <f>ROUND(E75*N75,2)</f>
        <v>0</v>
      </c>
      <c r="P75" s="257">
        <v>0</v>
      </c>
      <c r="Q75" s="257">
        <f>ROUND(E75*P75,2)</f>
        <v>0</v>
      </c>
      <c r="R75" s="259"/>
      <c r="S75" s="259" t="s">
        <v>424</v>
      </c>
      <c r="T75" s="260" t="s">
        <v>260</v>
      </c>
      <c r="U75" s="221">
        <v>0</v>
      </c>
      <c r="V75" s="221">
        <f>ROUND(E75*U75,2)</f>
        <v>0</v>
      </c>
      <c r="W75" s="221"/>
      <c r="X75" s="221" t="s">
        <v>372</v>
      </c>
      <c r="Y75" s="221" t="s">
        <v>262</v>
      </c>
      <c r="Z75" s="210"/>
      <c r="AA75" s="210"/>
      <c r="AB75" s="210"/>
      <c r="AC75" s="210"/>
      <c r="AD75" s="210"/>
      <c r="AE75" s="210"/>
      <c r="AF75" s="210"/>
      <c r="AG75" s="210" t="s">
        <v>373</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ht="33.75" outlineLevel="1" x14ac:dyDescent="0.2">
      <c r="A76" s="254">
        <v>66</v>
      </c>
      <c r="B76" s="255" t="s">
        <v>1094</v>
      </c>
      <c r="C76" s="262" t="s">
        <v>1095</v>
      </c>
      <c r="D76" s="256" t="s">
        <v>442</v>
      </c>
      <c r="E76" s="257">
        <v>1</v>
      </c>
      <c r="F76" s="258"/>
      <c r="G76" s="259">
        <f>ROUND(E76*F76,2)</f>
        <v>0</v>
      </c>
      <c r="H76" s="258"/>
      <c r="I76" s="259">
        <f>ROUND(E76*H76,2)</f>
        <v>0</v>
      </c>
      <c r="J76" s="258"/>
      <c r="K76" s="259">
        <f>ROUND(E76*J76,2)</f>
        <v>0</v>
      </c>
      <c r="L76" s="259">
        <v>21</v>
      </c>
      <c r="M76" s="259">
        <f>G76*(1+L76/100)</f>
        <v>0</v>
      </c>
      <c r="N76" s="257">
        <v>0</v>
      </c>
      <c r="O76" s="257">
        <f>ROUND(E76*N76,2)</f>
        <v>0</v>
      </c>
      <c r="P76" s="257">
        <v>0</v>
      </c>
      <c r="Q76" s="257">
        <f>ROUND(E76*P76,2)</f>
        <v>0</v>
      </c>
      <c r="R76" s="259"/>
      <c r="S76" s="259" t="s">
        <v>424</v>
      </c>
      <c r="T76" s="260" t="s">
        <v>260</v>
      </c>
      <c r="U76" s="221">
        <v>0</v>
      </c>
      <c r="V76" s="221">
        <f>ROUND(E76*U76,2)</f>
        <v>0</v>
      </c>
      <c r="W76" s="221"/>
      <c r="X76" s="221" t="s">
        <v>301</v>
      </c>
      <c r="Y76" s="221" t="s">
        <v>262</v>
      </c>
      <c r="Z76" s="210"/>
      <c r="AA76" s="210"/>
      <c r="AB76" s="210"/>
      <c r="AC76" s="210"/>
      <c r="AD76" s="210"/>
      <c r="AE76" s="210"/>
      <c r="AF76" s="210"/>
      <c r="AG76" s="210" t="s">
        <v>302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4" t="s">
        <v>254</v>
      </c>
      <c r="B77" s="225" t="s">
        <v>164</v>
      </c>
      <c r="C77" s="244" t="s">
        <v>165</v>
      </c>
      <c r="D77" s="226"/>
      <c r="E77" s="227"/>
      <c r="F77" s="228"/>
      <c r="G77" s="228">
        <f>SUMIF(AG78:AG90,"&lt;&gt;NOR",G78:G90)</f>
        <v>0</v>
      </c>
      <c r="H77" s="228"/>
      <c r="I77" s="228">
        <f>SUM(I78:I90)</f>
        <v>0</v>
      </c>
      <c r="J77" s="228"/>
      <c r="K77" s="228">
        <f>SUM(K78:K90)</f>
        <v>0</v>
      </c>
      <c r="L77" s="228"/>
      <c r="M77" s="228">
        <f>SUM(M78:M90)</f>
        <v>0</v>
      </c>
      <c r="N77" s="227"/>
      <c r="O77" s="227">
        <f>SUM(O78:O90)</f>
        <v>0</v>
      </c>
      <c r="P77" s="227"/>
      <c r="Q77" s="227">
        <f>SUM(Q78:Q90)</f>
        <v>0</v>
      </c>
      <c r="R77" s="228"/>
      <c r="S77" s="228"/>
      <c r="T77" s="229"/>
      <c r="U77" s="223"/>
      <c r="V77" s="223">
        <f>SUM(V78:V90)</f>
        <v>0</v>
      </c>
      <c r="W77" s="223"/>
      <c r="X77" s="223"/>
      <c r="Y77" s="223"/>
      <c r="AG77" t="s">
        <v>255</v>
      </c>
    </row>
    <row r="78" spans="1:60" ht="33.75" outlineLevel="1" x14ac:dyDescent="0.2">
      <c r="A78" s="234">
        <v>67</v>
      </c>
      <c r="B78" s="235" t="s">
        <v>1096</v>
      </c>
      <c r="C78" s="245" t="s">
        <v>1097</v>
      </c>
      <c r="D78" s="236" t="s">
        <v>423</v>
      </c>
      <c r="E78" s="237">
        <v>1</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c r="S78" s="239" t="s">
        <v>424</v>
      </c>
      <c r="T78" s="240" t="s">
        <v>260</v>
      </c>
      <c r="U78" s="221">
        <v>0</v>
      </c>
      <c r="V78" s="221">
        <f>ROUND(E78*U78,2)</f>
        <v>0</v>
      </c>
      <c r="W78" s="221"/>
      <c r="X78" s="221" t="s">
        <v>372</v>
      </c>
      <c r="Y78" s="221" t="s">
        <v>262</v>
      </c>
      <c r="Z78" s="210"/>
      <c r="AA78" s="210"/>
      <c r="AB78" s="210"/>
      <c r="AC78" s="210"/>
      <c r="AD78" s="210"/>
      <c r="AE78" s="210"/>
      <c r="AF78" s="210"/>
      <c r="AG78" s="210" t="s">
        <v>373</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46" t="s">
        <v>1098</v>
      </c>
      <c r="D79" s="242"/>
      <c r="E79" s="242"/>
      <c r="F79" s="242"/>
      <c r="G79" s="242"/>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265</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54">
        <v>68</v>
      </c>
      <c r="B80" s="255" t="s">
        <v>1099</v>
      </c>
      <c r="C80" s="262" t="s">
        <v>1100</v>
      </c>
      <c r="D80" s="256" t="s">
        <v>423</v>
      </c>
      <c r="E80" s="257">
        <v>1</v>
      </c>
      <c r="F80" s="258"/>
      <c r="G80" s="259">
        <f>ROUND(E80*F80,2)</f>
        <v>0</v>
      </c>
      <c r="H80" s="258"/>
      <c r="I80" s="259">
        <f>ROUND(E80*H80,2)</f>
        <v>0</v>
      </c>
      <c r="J80" s="258"/>
      <c r="K80" s="259">
        <f>ROUND(E80*J80,2)</f>
        <v>0</v>
      </c>
      <c r="L80" s="259">
        <v>21</v>
      </c>
      <c r="M80" s="259">
        <f>G80*(1+L80/100)</f>
        <v>0</v>
      </c>
      <c r="N80" s="257">
        <v>0</v>
      </c>
      <c r="O80" s="257">
        <f>ROUND(E80*N80,2)</f>
        <v>0</v>
      </c>
      <c r="P80" s="257">
        <v>0</v>
      </c>
      <c r="Q80" s="257">
        <f>ROUND(E80*P80,2)</f>
        <v>0</v>
      </c>
      <c r="R80" s="259"/>
      <c r="S80" s="259" t="s">
        <v>424</v>
      </c>
      <c r="T80" s="260" t="s">
        <v>260</v>
      </c>
      <c r="U80" s="221">
        <v>0</v>
      </c>
      <c r="V80" s="221">
        <f>ROUND(E80*U80,2)</f>
        <v>0</v>
      </c>
      <c r="W80" s="221"/>
      <c r="X80" s="221" t="s">
        <v>372</v>
      </c>
      <c r="Y80" s="221" t="s">
        <v>262</v>
      </c>
      <c r="Z80" s="210"/>
      <c r="AA80" s="210"/>
      <c r="AB80" s="210"/>
      <c r="AC80" s="210"/>
      <c r="AD80" s="210"/>
      <c r="AE80" s="210"/>
      <c r="AF80" s="210"/>
      <c r="AG80" s="210" t="s">
        <v>373</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54">
        <v>69</v>
      </c>
      <c r="B81" s="255" t="s">
        <v>1101</v>
      </c>
      <c r="C81" s="262" t="s">
        <v>1102</v>
      </c>
      <c r="D81" s="256" t="s">
        <v>423</v>
      </c>
      <c r="E81" s="257">
        <v>1</v>
      </c>
      <c r="F81" s="258"/>
      <c r="G81" s="259">
        <f>ROUND(E81*F81,2)</f>
        <v>0</v>
      </c>
      <c r="H81" s="258"/>
      <c r="I81" s="259">
        <f>ROUND(E81*H81,2)</f>
        <v>0</v>
      </c>
      <c r="J81" s="258"/>
      <c r="K81" s="259">
        <f>ROUND(E81*J81,2)</f>
        <v>0</v>
      </c>
      <c r="L81" s="259">
        <v>21</v>
      </c>
      <c r="M81" s="259">
        <f>G81*(1+L81/100)</f>
        <v>0</v>
      </c>
      <c r="N81" s="257">
        <v>0</v>
      </c>
      <c r="O81" s="257">
        <f>ROUND(E81*N81,2)</f>
        <v>0</v>
      </c>
      <c r="P81" s="257">
        <v>0</v>
      </c>
      <c r="Q81" s="257">
        <f>ROUND(E81*P81,2)</f>
        <v>0</v>
      </c>
      <c r="R81" s="259"/>
      <c r="S81" s="259" t="s">
        <v>424</v>
      </c>
      <c r="T81" s="260" t="s">
        <v>260</v>
      </c>
      <c r="U81" s="221">
        <v>0</v>
      </c>
      <c r="V81" s="221">
        <f>ROUND(E81*U81,2)</f>
        <v>0</v>
      </c>
      <c r="W81" s="221"/>
      <c r="X81" s="221" t="s">
        <v>372</v>
      </c>
      <c r="Y81" s="221" t="s">
        <v>262</v>
      </c>
      <c r="Z81" s="210"/>
      <c r="AA81" s="210"/>
      <c r="AB81" s="210"/>
      <c r="AC81" s="210"/>
      <c r="AD81" s="210"/>
      <c r="AE81" s="210"/>
      <c r="AF81" s="210"/>
      <c r="AG81" s="210" t="s">
        <v>373</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54">
        <v>70</v>
      </c>
      <c r="B82" s="255" t="s">
        <v>1103</v>
      </c>
      <c r="C82" s="262" t="s">
        <v>1104</v>
      </c>
      <c r="D82" s="256" t="s">
        <v>423</v>
      </c>
      <c r="E82" s="257">
        <v>2</v>
      </c>
      <c r="F82" s="258"/>
      <c r="G82" s="259">
        <f>ROUND(E82*F82,2)</f>
        <v>0</v>
      </c>
      <c r="H82" s="258"/>
      <c r="I82" s="259">
        <f>ROUND(E82*H82,2)</f>
        <v>0</v>
      </c>
      <c r="J82" s="258"/>
      <c r="K82" s="259">
        <f>ROUND(E82*J82,2)</f>
        <v>0</v>
      </c>
      <c r="L82" s="259">
        <v>21</v>
      </c>
      <c r="M82" s="259">
        <f>G82*(1+L82/100)</f>
        <v>0</v>
      </c>
      <c r="N82" s="257">
        <v>0</v>
      </c>
      <c r="O82" s="257">
        <f>ROUND(E82*N82,2)</f>
        <v>0</v>
      </c>
      <c r="P82" s="257">
        <v>0</v>
      </c>
      <c r="Q82" s="257">
        <f>ROUND(E82*P82,2)</f>
        <v>0</v>
      </c>
      <c r="R82" s="259"/>
      <c r="S82" s="259" t="s">
        <v>424</v>
      </c>
      <c r="T82" s="260" t="s">
        <v>260</v>
      </c>
      <c r="U82" s="221">
        <v>0</v>
      </c>
      <c r="V82" s="221">
        <f>ROUND(E82*U82,2)</f>
        <v>0</v>
      </c>
      <c r="W82" s="221"/>
      <c r="X82" s="221" t="s">
        <v>372</v>
      </c>
      <c r="Y82" s="221" t="s">
        <v>262</v>
      </c>
      <c r="Z82" s="210"/>
      <c r="AA82" s="210"/>
      <c r="AB82" s="210"/>
      <c r="AC82" s="210"/>
      <c r="AD82" s="210"/>
      <c r="AE82" s="210"/>
      <c r="AF82" s="210"/>
      <c r="AG82" s="210" t="s">
        <v>373</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54">
        <v>71</v>
      </c>
      <c r="B83" s="255" t="s">
        <v>1105</v>
      </c>
      <c r="C83" s="262" t="s">
        <v>1106</v>
      </c>
      <c r="D83" s="256" t="s">
        <v>309</v>
      </c>
      <c r="E83" s="257">
        <v>12</v>
      </c>
      <c r="F83" s="258"/>
      <c r="G83" s="259">
        <f>ROUND(E83*F83,2)</f>
        <v>0</v>
      </c>
      <c r="H83" s="258"/>
      <c r="I83" s="259">
        <f>ROUND(E83*H83,2)</f>
        <v>0</v>
      </c>
      <c r="J83" s="258"/>
      <c r="K83" s="259">
        <f>ROUND(E83*J83,2)</f>
        <v>0</v>
      </c>
      <c r="L83" s="259">
        <v>21</v>
      </c>
      <c r="M83" s="259">
        <f>G83*(1+L83/100)</f>
        <v>0</v>
      </c>
      <c r="N83" s="257">
        <v>0</v>
      </c>
      <c r="O83" s="257">
        <f>ROUND(E83*N83,2)</f>
        <v>0</v>
      </c>
      <c r="P83" s="257">
        <v>0</v>
      </c>
      <c r="Q83" s="257">
        <f>ROUND(E83*P83,2)</f>
        <v>0</v>
      </c>
      <c r="R83" s="259"/>
      <c r="S83" s="259" t="s">
        <v>424</v>
      </c>
      <c r="T83" s="260" t="s">
        <v>260</v>
      </c>
      <c r="U83" s="221">
        <v>0</v>
      </c>
      <c r="V83" s="221">
        <f>ROUND(E83*U83,2)</f>
        <v>0</v>
      </c>
      <c r="W83" s="221"/>
      <c r="X83" s="221" t="s">
        <v>372</v>
      </c>
      <c r="Y83" s="221" t="s">
        <v>262</v>
      </c>
      <c r="Z83" s="210"/>
      <c r="AA83" s="210"/>
      <c r="AB83" s="210"/>
      <c r="AC83" s="210"/>
      <c r="AD83" s="210"/>
      <c r="AE83" s="210"/>
      <c r="AF83" s="210"/>
      <c r="AG83" s="210" t="s">
        <v>373</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54">
        <v>72</v>
      </c>
      <c r="B84" s="255" t="s">
        <v>1107</v>
      </c>
      <c r="C84" s="262" t="s">
        <v>1108</v>
      </c>
      <c r="D84" s="256" t="s">
        <v>309</v>
      </c>
      <c r="E84" s="257">
        <v>12</v>
      </c>
      <c r="F84" s="258"/>
      <c r="G84" s="259">
        <f>ROUND(E84*F84,2)</f>
        <v>0</v>
      </c>
      <c r="H84" s="258"/>
      <c r="I84" s="259">
        <f>ROUND(E84*H84,2)</f>
        <v>0</v>
      </c>
      <c r="J84" s="258"/>
      <c r="K84" s="259">
        <f>ROUND(E84*J84,2)</f>
        <v>0</v>
      </c>
      <c r="L84" s="259">
        <v>21</v>
      </c>
      <c r="M84" s="259">
        <f>G84*(1+L84/100)</f>
        <v>0</v>
      </c>
      <c r="N84" s="257">
        <v>0</v>
      </c>
      <c r="O84" s="257">
        <f>ROUND(E84*N84,2)</f>
        <v>0</v>
      </c>
      <c r="P84" s="257">
        <v>0</v>
      </c>
      <c r="Q84" s="257">
        <f>ROUND(E84*P84,2)</f>
        <v>0</v>
      </c>
      <c r="R84" s="259"/>
      <c r="S84" s="259" t="s">
        <v>424</v>
      </c>
      <c r="T84" s="260" t="s">
        <v>260</v>
      </c>
      <c r="U84" s="221">
        <v>0</v>
      </c>
      <c r="V84" s="221">
        <f>ROUND(E84*U84,2)</f>
        <v>0</v>
      </c>
      <c r="W84" s="221"/>
      <c r="X84" s="221" t="s">
        <v>372</v>
      </c>
      <c r="Y84" s="221" t="s">
        <v>262</v>
      </c>
      <c r="Z84" s="210"/>
      <c r="AA84" s="210"/>
      <c r="AB84" s="210"/>
      <c r="AC84" s="210"/>
      <c r="AD84" s="210"/>
      <c r="AE84" s="210"/>
      <c r="AF84" s="210"/>
      <c r="AG84" s="210" t="s">
        <v>373</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54">
        <v>73</v>
      </c>
      <c r="B85" s="255" t="s">
        <v>1109</v>
      </c>
      <c r="C85" s="262" t="s">
        <v>1110</v>
      </c>
      <c r="D85" s="256" t="s">
        <v>442</v>
      </c>
      <c r="E85" s="257">
        <v>1</v>
      </c>
      <c r="F85" s="258"/>
      <c r="G85" s="259">
        <f>ROUND(E85*F85,2)</f>
        <v>0</v>
      </c>
      <c r="H85" s="258"/>
      <c r="I85" s="259">
        <f>ROUND(E85*H85,2)</f>
        <v>0</v>
      </c>
      <c r="J85" s="258"/>
      <c r="K85" s="259">
        <f>ROUND(E85*J85,2)</f>
        <v>0</v>
      </c>
      <c r="L85" s="259">
        <v>21</v>
      </c>
      <c r="M85" s="259">
        <f>G85*(1+L85/100)</f>
        <v>0</v>
      </c>
      <c r="N85" s="257">
        <v>0</v>
      </c>
      <c r="O85" s="257">
        <f>ROUND(E85*N85,2)</f>
        <v>0</v>
      </c>
      <c r="P85" s="257">
        <v>0</v>
      </c>
      <c r="Q85" s="257">
        <f>ROUND(E85*P85,2)</f>
        <v>0</v>
      </c>
      <c r="R85" s="259"/>
      <c r="S85" s="259" t="s">
        <v>424</v>
      </c>
      <c r="T85" s="260" t="s">
        <v>260</v>
      </c>
      <c r="U85" s="221">
        <v>0</v>
      </c>
      <c r="V85" s="221">
        <f>ROUND(E85*U85,2)</f>
        <v>0</v>
      </c>
      <c r="W85" s="221"/>
      <c r="X85" s="221" t="s">
        <v>372</v>
      </c>
      <c r="Y85" s="221" t="s">
        <v>262</v>
      </c>
      <c r="Z85" s="210"/>
      <c r="AA85" s="210"/>
      <c r="AB85" s="210"/>
      <c r="AC85" s="210"/>
      <c r="AD85" s="210"/>
      <c r="AE85" s="210"/>
      <c r="AF85" s="210"/>
      <c r="AG85" s="210" t="s">
        <v>373</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54">
        <v>74</v>
      </c>
      <c r="B86" s="255" t="s">
        <v>1111</v>
      </c>
      <c r="C86" s="262" t="s">
        <v>1112</v>
      </c>
      <c r="D86" s="256" t="s">
        <v>442</v>
      </c>
      <c r="E86" s="257">
        <v>1</v>
      </c>
      <c r="F86" s="258"/>
      <c r="G86" s="259">
        <f>ROUND(E86*F86,2)</f>
        <v>0</v>
      </c>
      <c r="H86" s="258"/>
      <c r="I86" s="259">
        <f>ROUND(E86*H86,2)</f>
        <v>0</v>
      </c>
      <c r="J86" s="258"/>
      <c r="K86" s="259">
        <f>ROUND(E86*J86,2)</f>
        <v>0</v>
      </c>
      <c r="L86" s="259">
        <v>21</v>
      </c>
      <c r="M86" s="259">
        <f>G86*(1+L86/100)</f>
        <v>0</v>
      </c>
      <c r="N86" s="257">
        <v>0</v>
      </c>
      <c r="O86" s="257">
        <f>ROUND(E86*N86,2)</f>
        <v>0</v>
      </c>
      <c r="P86" s="257">
        <v>0</v>
      </c>
      <c r="Q86" s="257">
        <f>ROUND(E86*P86,2)</f>
        <v>0</v>
      </c>
      <c r="R86" s="259"/>
      <c r="S86" s="259" t="s">
        <v>424</v>
      </c>
      <c r="T86" s="260" t="s">
        <v>260</v>
      </c>
      <c r="U86" s="221">
        <v>0</v>
      </c>
      <c r="V86" s="221">
        <f>ROUND(E86*U86,2)</f>
        <v>0</v>
      </c>
      <c r="W86" s="221"/>
      <c r="X86" s="221" t="s">
        <v>301</v>
      </c>
      <c r="Y86" s="221" t="s">
        <v>262</v>
      </c>
      <c r="Z86" s="210"/>
      <c r="AA86" s="210"/>
      <c r="AB86" s="210"/>
      <c r="AC86" s="210"/>
      <c r="AD86" s="210"/>
      <c r="AE86" s="210"/>
      <c r="AF86" s="210"/>
      <c r="AG86" s="210" t="s">
        <v>302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33.75" outlineLevel="1" x14ac:dyDescent="0.2">
      <c r="A87" s="234">
        <v>75</v>
      </c>
      <c r="B87" s="235" t="s">
        <v>1113</v>
      </c>
      <c r="C87" s="245" t="s">
        <v>1114</v>
      </c>
      <c r="D87" s="236" t="s">
        <v>442</v>
      </c>
      <c r="E87" s="237">
        <v>1</v>
      </c>
      <c r="F87" s="238"/>
      <c r="G87" s="239">
        <f>ROUND(E87*F87,2)</f>
        <v>0</v>
      </c>
      <c r="H87" s="238"/>
      <c r="I87" s="239">
        <f>ROUND(E87*H87,2)</f>
        <v>0</v>
      </c>
      <c r="J87" s="238"/>
      <c r="K87" s="239">
        <f>ROUND(E87*J87,2)</f>
        <v>0</v>
      </c>
      <c r="L87" s="239">
        <v>21</v>
      </c>
      <c r="M87" s="239">
        <f>G87*(1+L87/100)</f>
        <v>0</v>
      </c>
      <c r="N87" s="237">
        <v>0</v>
      </c>
      <c r="O87" s="237">
        <f>ROUND(E87*N87,2)</f>
        <v>0</v>
      </c>
      <c r="P87" s="237">
        <v>0</v>
      </c>
      <c r="Q87" s="237">
        <f>ROUND(E87*P87,2)</f>
        <v>0</v>
      </c>
      <c r="R87" s="239"/>
      <c r="S87" s="239" t="s">
        <v>424</v>
      </c>
      <c r="T87" s="240" t="s">
        <v>260</v>
      </c>
      <c r="U87" s="221">
        <v>0</v>
      </c>
      <c r="V87" s="221">
        <f>ROUND(E87*U87,2)</f>
        <v>0</v>
      </c>
      <c r="W87" s="221"/>
      <c r="X87" s="221" t="s">
        <v>301</v>
      </c>
      <c r="Y87" s="221" t="s">
        <v>262</v>
      </c>
      <c r="Z87" s="210"/>
      <c r="AA87" s="210"/>
      <c r="AB87" s="210"/>
      <c r="AC87" s="210"/>
      <c r="AD87" s="210"/>
      <c r="AE87" s="210"/>
      <c r="AF87" s="210"/>
      <c r="AG87" s="210" t="s">
        <v>302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17"/>
      <c r="B88" s="218"/>
      <c r="C88" s="246" t="s">
        <v>1115</v>
      </c>
      <c r="D88" s="242"/>
      <c r="E88" s="242"/>
      <c r="F88" s="242"/>
      <c r="G88" s="242"/>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265</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54">
        <v>76</v>
      </c>
      <c r="B89" s="255" t="s">
        <v>1116</v>
      </c>
      <c r="C89" s="262" t="s">
        <v>1117</v>
      </c>
      <c r="D89" s="256" t="s">
        <v>442</v>
      </c>
      <c r="E89" s="257">
        <v>1</v>
      </c>
      <c r="F89" s="258"/>
      <c r="G89" s="259">
        <f>ROUND(E89*F89,2)</f>
        <v>0</v>
      </c>
      <c r="H89" s="258"/>
      <c r="I89" s="259">
        <f>ROUND(E89*H89,2)</f>
        <v>0</v>
      </c>
      <c r="J89" s="258"/>
      <c r="K89" s="259">
        <f>ROUND(E89*J89,2)</f>
        <v>0</v>
      </c>
      <c r="L89" s="259">
        <v>21</v>
      </c>
      <c r="M89" s="259">
        <f>G89*(1+L89/100)</f>
        <v>0</v>
      </c>
      <c r="N89" s="257">
        <v>0</v>
      </c>
      <c r="O89" s="257">
        <f>ROUND(E89*N89,2)</f>
        <v>0</v>
      </c>
      <c r="P89" s="257">
        <v>0</v>
      </c>
      <c r="Q89" s="257">
        <f>ROUND(E89*P89,2)</f>
        <v>0</v>
      </c>
      <c r="R89" s="259"/>
      <c r="S89" s="259" t="s">
        <v>424</v>
      </c>
      <c r="T89" s="260" t="s">
        <v>260</v>
      </c>
      <c r="U89" s="221">
        <v>0</v>
      </c>
      <c r="V89" s="221">
        <f>ROUND(E89*U89,2)</f>
        <v>0</v>
      </c>
      <c r="W89" s="221"/>
      <c r="X89" s="221" t="s">
        <v>301</v>
      </c>
      <c r="Y89" s="221" t="s">
        <v>262</v>
      </c>
      <c r="Z89" s="210"/>
      <c r="AA89" s="210"/>
      <c r="AB89" s="210"/>
      <c r="AC89" s="210"/>
      <c r="AD89" s="210"/>
      <c r="AE89" s="210"/>
      <c r="AF89" s="210"/>
      <c r="AG89" s="210" t="s">
        <v>302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4">
        <v>77</v>
      </c>
      <c r="B90" s="235" t="s">
        <v>1118</v>
      </c>
      <c r="C90" s="245" t="s">
        <v>1119</v>
      </c>
      <c r="D90" s="236" t="s">
        <v>442</v>
      </c>
      <c r="E90" s="237">
        <v>1</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c r="S90" s="239" t="s">
        <v>424</v>
      </c>
      <c r="T90" s="240" t="s">
        <v>260</v>
      </c>
      <c r="U90" s="221">
        <v>0</v>
      </c>
      <c r="V90" s="221">
        <f>ROUND(E90*U90,2)</f>
        <v>0</v>
      </c>
      <c r="W90" s="221"/>
      <c r="X90" s="221" t="s">
        <v>372</v>
      </c>
      <c r="Y90" s="221" t="s">
        <v>262</v>
      </c>
      <c r="Z90" s="210"/>
      <c r="AA90" s="210"/>
      <c r="AB90" s="210"/>
      <c r="AC90" s="210"/>
      <c r="AD90" s="210"/>
      <c r="AE90" s="210"/>
      <c r="AF90" s="210"/>
      <c r="AG90" s="210" t="s">
        <v>373</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3"/>
      <c r="B91" s="4"/>
      <c r="C91" s="248"/>
      <c r="D91" s="6"/>
      <c r="E91" s="3"/>
      <c r="F91" s="3"/>
      <c r="G91" s="3"/>
      <c r="H91" s="3"/>
      <c r="I91" s="3"/>
      <c r="J91" s="3"/>
      <c r="K91" s="3"/>
      <c r="L91" s="3"/>
      <c r="M91" s="3"/>
      <c r="N91" s="3"/>
      <c r="O91" s="3"/>
      <c r="P91" s="3"/>
      <c r="Q91" s="3"/>
      <c r="R91" s="3"/>
      <c r="S91" s="3"/>
      <c r="T91" s="3"/>
      <c r="U91" s="3"/>
      <c r="V91" s="3"/>
      <c r="W91" s="3"/>
      <c r="X91" s="3"/>
      <c r="Y91" s="3"/>
      <c r="AE91">
        <v>15</v>
      </c>
      <c r="AF91">
        <v>21</v>
      </c>
      <c r="AG91" t="s">
        <v>240</v>
      </c>
    </row>
    <row r="92" spans="1:60" x14ac:dyDescent="0.2">
      <c r="A92" s="213"/>
      <c r="B92" s="214" t="s">
        <v>29</v>
      </c>
      <c r="C92" s="249"/>
      <c r="D92" s="215"/>
      <c r="E92" s="216"/>
      <c r="F92" s="216"/>
      <c r="G92" s="233">
        <f>G8+G77</f>
        <v>0</v>
      </c>
      <c r="H92" s="3"/>
      <c r="I92" s="3"/>
      <c r="J92" s="3"/>
      <c r="K92" s="3"/>
      <c r="L92" s="3"/>
      <c r="M92" s="3"/>
      <c r="N92" s="3"/>
      <c r="O92" s="3"/>
      <c r="P92" s="3"/>
      <c r="Q92" s="3"/>
      <c r="R92" s="3"/>
      <c r="S92" s="3"/>
      <c r="T92" s="3"/>
      <c r="U92" s="3"/>
      <c r="V92" s="3"/>
      <c r="W92" s="3"/>
      <c r="X92" s="3"/>
      <c r="Y92" s="3"/>
      <c r="AE92">
        <f>SUMIF(L7:L90,AE91,G7:G90)</f>
        <v>0</v>
      </c>
      <c r="AF92">
        <f>SUMIF(L7:L90,AF91,G7:G90)</f>
        <v>0</v>
      </c>
      <c r="AG92" t="s">
        <v>292</v>
      </c>
    </row>
    <row r="93" spans="1:60" x14ac:dyDescent="0.2">
      <c r="A93" s="264" t="s">
        <v>508</v>
      </c>
      <c r="B93" s="264"/>
      <c r="C93" s="248"/>
      <c r="D93" s="6"/>
      <c r="E93" s="3"/>
      <c r="F93" s="3"/>
      <c r="G93" s="3"/>
      <c r="H93" s="3"/>
      <c r="I93" s="3"/>
      <c r="J93" s="3"/>
      <c r="K93" s="3"/>
      <c r="L93" s="3"/>
      <c r="M93" s="3"/>
      <c r="N93" s="3"/>
      <c r="O93" s="3"/>
      <c r="P93" s="3"/>
      <c r="Q93" s="3"/>
      <c r="R93" s="3"/>
      <c r="S93" s="3"/>
      <c r="T93" s="3"/>
      <c r="U93" s="3"/>
      <c r="V93" s="3"/>
      <c r="W93" s="3"/>
      <c r="X93" s="3"/>
      <c r="Y93" s="3"/>
    </row>
    <row r="94" spans="1:60" x14ac:dyDescent="0.2">
      <c r="A94" s="3"/>
      <c r="B94" s="4" t="s">
        <v>509</v>
      </c>
      <c r="C94" s="248" t="s">
        <v>510</v>
      </c>
      <c r="D94" s="6"/>
      <c r="E94" s="3"/>
      <c r="F94" s="3"/>
      <c r="G94" s="3"/>
      <c r="H94" s="3"/>
      <c r="I94" s="3"/>
      <c r="J94" s="3"/>
      <c r="K94" s="3"/>
      <c r="L94" s="3"/>
      <c r="M94" s="3"/>
      <c r="N94" s="3"/>
      <c r="O94" s="3"/>
      <c r="P94" s="3"/>
      <c r="Q94" s="3"/>
      <c r="R94" s="3"/>
      <c r="S94" s="3"/>
      <c r="T94" s="3"/>
      <c r="U94" s="3"/>
      <c r="V94" s="3"/>
      <c r="W94" s="3"/>
      <c r="X94" s="3"/>
      <c r="Y94" s="3"/>
      <c r="AG94" t="s">
        <v>511</v>
      </c>
    </row>
    <row r="95" spans="1:60" x14ac:dyDescent="0.2">
      <c r="A95" s="3"/>
      <c r="B95" s="4" t="s">
        <v>512</v>
      </c>
      <c r="C95" s="248" t="s">
        <v>513</v>
      </c>
      <c r="D95" s="6"/>
      <c r="E95" s="3"/>
      <c r="F95" s="3"/>
      <c r="G95" s="3"/>
      <c r="H95" s="3"/>
      <c r="I95" s="3"/>
      <c r="J95" s="3"/>
      <c r="K95" s="3"/>
      <c r="L95" s="3"/>
      <c r="M95" s="3"/>
      <c r="N95" s="3"/>
      <c r="O95" s="3"/>
      <c r="P95" s="3"/>
      <c r="Q95" s="3"/>
      <c r="R95" s="3"/>
      <c r="S95" s="3"/>
      <c r="T95" s="3"/>
      <c r="U95" s="3"/>
      <c r="V95" s="3"/>
      <c r="W95" s="3"/>
      <c r="X95" s="3"/>
      <c r="Y95" s="3"/>
      <c r="AG95" t="s">
        <v>514</v>
      </c>
    </row>
    <row r="96" spans="1:60" x14ac:dyDescent="0.2">
      <c r="A96" s="3"/>
      <c r="B96" s="4"/>
      <c r="C96" s="248" t="s">
        <v>515</v>
      </c>
      <c r="D96" s="6"/>
      <c r="E96" s="3"/>
      <c r="F96" s="3"/>
      <c r="G96" s="3"/>
      <c r="H96" s="3"/>
      <c r="I96" s="3"/>
      <c r="J96" s="3"/>
      <c r="K96" s="3"/>
      <c r="L96" s="3"/>
      <c r="M96" s="3"/>
      <c r="N96" s="3"/>
      <c r="O96" s="3"/>
      <c r="P96" s="3"/>
      <c r="Q96" s="3"/>
      <c r="R96" s="3"/>
      <c r="S96" s="3"/>
      <c r="T96" s="3"/>
      <c r="U96" s="3"/>
      <c r="V96" s="3"/>
      <c r="W96" s="3"/>
      <c r="X96" s="3"/>
      <c r="Y96" s="3"/>
      <c r="AG96" t="s">
        <v>516</v>
      </c>
    </row>
    <row r="97" spans="1:33" x14ac:dyDescent="0.2">
      <c r="A97" s="3"/>
      <c r="B97" s="4"/>
      <c r="C97" s="248"/>
      <c r="D97" s="6"/>
      <c r="E97" s="3"/>
      <c r="F97" s="3"/>
      <c r="G97" s="3"/>
      <c r="H97" s="3"/>
      <c r="I97" s="3"/>
      <c r="J97" s="3"/>
      <c r="K97" s="3"/>
      <c r="L97" s="3"/>
      <c r="M97" s="3"/>
      <c r="N97" s="3"/>
      <c r="O97" s="3"/>
      <c r="P97" s="3"/>
      <c r="Q97" s="3"/>
      <c r="R97" s="3"/>
      <c r="S97" s="3"/>
      <c r="T97" s="3"/>
      <c r="U97" s="3"/>
      <c r="V97" s="3"/>
      <c r="W97" s="3"/>
      <c r="X97" s="3"/>
      <c r="Y97" s="3"/>
    </row>
    <row r="98" spans="1:33" x14ac:dyDescent="0.2">
      <c r="C98" s="250"/>
      <c r="D98" s="10"/>
      <c r="AG98" t="s">
        <v>294</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82peoLzKD/Ct/43mnwR3jDmVEi3/lGkjzK7upk7fqV9NPXBvZq01u3vPUVs+z5qcOKiERAdnVdrdPpci4/aeA==" saltValue="CHYjImGGqA45/Pd7pPil2g==" spinCount="100000" sheet="1" formatRows="0"/>
  <mergeCells count="9">
    <mergeCell ref="A1:G1"/>
    <mergeCell ref="C2:G2"/>
    <mergeCell ref="C3:G3"/>
    <mergeCell ref="C4:G4"/>
    <mergeCell ref="A93:B93"/>
    <mergeCell ref="C10:G10"/>
    <mergeCell ref="C12:G12"/>
    <mergeCell ref="C79:G79"/>
    <mergeCell ref="C88:G8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75B2-77FB-4757-8259-837A37D1104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53</v>
      </c>
      <c r="C3" s="199" t="s">
        <v>54</v>
      </c>
      <c r="D3" s="197"/>
      <c r="E3" s="197"/>
      <c r="F3" s="197"/>
      <c r="G3" s="198"/>
      <c r="AC3" s="174" t="s">
        <v>227</v>
      </c>
      <c r="AG3" t="s">
        <v>230</v>
      </c>
    </row>
    <row r="4" spans="1:60" ht="24.95" customHeight="1" x14ac:dyDescent="0.2">
      <c r="A4" s="200" t="s">
        <v>9</v>
      </c>
      <c r="B4" s="201" t="s">
        <v>63</v>
      </c>
      <c r="C4" s="202" t="s">
        <v>64</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95</v>
      </c>
      <c r="C8" s="244" t="s">
        <v>96</v>
      </c>
      <c r="D8" s="226"/>
      <c r="E8" s="227"/>
      <c r="F8" s="228"/>
      <c r="G8" s="228">
        <f>SUMIF(AG9:AG71,"&lt;&gt;NOR",G9:G71)</f>
        <v>0</v>
      </c>
      <c r="H8" s="228"/>
      <c r="I8" s="228">
        <f>SUM(I9:I71)</f>
        <v>0</v>
      </c>
      <c r="J8" s="228"/>
      <c r="K8" s="228">
        <f>SUM(K9:K71)</f>
        <v>0</v>
      </c>
      <c r="L8" s="228"/>
      <c r="M8" s="228">
        <f>SUM(M9:M71)</f>
        <v>0</v>
      </c>
      <c r="N8" s="227"/>
      <c r="O8" s="227">
        <f>SUM(O9:O71)</f>
        <v>0</v>
      </c>
      <c r="P8" s="227"/>
      <c r="Q8" s="227">
        <f>SUM(Q9:Q71)</f>
        <v>0</v>
      </c>
      <c r="R8" s="228"/>
      <c r="S8" s="228"/>
      <c r="T8" s="229"/>
      <c r="U8" s="223"/>
      <c r="V8" s="223">
        <f>SUM(V9:V71)</f>
        <v>442.78000000000003</v>
      </c>
      <c r="W8" s="223"/>
      <c r="X8" s="223"/>
      <c r="Y8" s="223"/>
      <c r="AG8" t="s">
        <v>255</v>
      </c>
    </row>
    <row r="9" spans="1:60" outlineLevel="1" x14ac:dyDescent="0.2">
      <c r="A9" s="234">
        <v>1</v>
      </c>
      <c r="B9" s="235" t="s">
        <v>1120</v>
      </c>
      <c r="C9" s="245" t="s">
        <v>314</v>
      </c>
      <c r="D9" s="236" t="s">
        <v>315</v>
      </c>
      <c r="E9" s="237">
        <v>44</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316</v>
      </c>
      <c r="S9" s="239" t="s">
        <v>259</v>
      </c>
      <c r="T9" s="240" t="s">
        <v>300</v>
      </c>
      <c r="U9" s="221">
        <v>9.7000000000000003E-2</v>
      </c>
      <c r="V9" s="221">
        <f>ROUND(E9*U9,2)</f>
        <v>4.2699999999999996</v>
      </c>
      <c r="W9" s="221"/>
      <c r="X9" s="221" t="s">
        <v>301</v>
      </c>
      <c r="Y9" s="221" t="s">
        <v>262</v>
      </c>
      <c r="Z9" s="210"/>
      <c r="AA9" s="210"/>
      <c r="AB9" s="210"/>
      <c r="AC9" s="210"/>
      <c r="AD9" s="210"/>
      <c r="AE9" s="210"/>
      <c r="AF9" s="210"/>
      <c r="AG9" s="210" t="s">
        <v>302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1" t="s">
        <v>317</v>
      </c>
      <c r="D10" s="253"/>
      <c r="E10" s="253"/>
      <c r="F10" s="253"/>
      <c r="G10" s="253"/>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304</v>
      </c>
      <c r="AH10" s="210"/>
      <c r="AI10" s="210"/>
      <c r="AJ10" s="210"/>
      <c r="AK10" s="210"/>
      <c r="AL10" s="210"/>
      <c r="AM10" s="210"/>
      <c r="AN10" s="210"/>
      <c r="AO10" s="210"/>
      <c r="AP10" s="210"/>
      <c r="AQ10" s="210"/>
      <c r="AR10" s="210"/>
      <c r="AS10" s="210"/>
      <c r="AT10" s="210"/>
      <c r="AU10" s="210"/>
      <c r="AV10" s="210"/>
      <c r="AW10" s="210"/>
      <c r="AX10" s="210"/>
      <c r="AY10" s="210"/>
      <c r="AZ10" s="210"/>
      <c r="BA10" s="241"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
      <c r="A11" s="217"/>
      <c r="B11" s="218"/>
      <c r="C11" s="263" t="s">
        <v>1121</v>
      </c>
      <c r="D11" s="251"/>
      <c r="E11" s="252">
        <v>44</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319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4">
        <v>2</v>
      </c>
      <c r="B12" s="235" t="s">
        <v>1122</v>
      </c>
      <c r="C12" s="245" t="s">
        <v>1123</v>
      </c>
      <c r="D12" s="236" t="s">
        <v>315</v>
      </c>
      <c r="E12" s="237">
        <v>473.39319999999998</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316</v>
      </c>
      <c r="S12" s="239" t="s">
        <v>259</v>
      </c>
      <c r="T12" s="240" t="s">
        <v>300</v>
      </c>
      <c r="U12" s="221">
        <v>0.187</v>
      </c>
      <c r="V12" s="221">
        <f>ROUND(E12*U12,2)</f>
        <v>88.52</v>
      </c>
      <c r="W12" s="221"/>
      <c r="X12" s="221" t="s">
        <v>301</v>
      </c>
      <c r="Y12" s="221" t="s">
        <v>262</v>
      </c>
      <c r="Z12" s="210"/>
      <c r="AA12" s="210"/>
      <c r="AB12" s="210"/>
      <c r="AC12" s="210"/>
      <c r="AD12" s="210"/>
      <c r="AE12" s="210"/>
      <c r="AF12" s="210"/>
      <c r="AG12" s="210" t="s">
        <v>302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1" t="s">
        <v>1124</v>
      </c>
      <c r="D13" s="253"/>
      <c r="E13" s="253"/>
      <c r="F13" s="253"/>
      <c r="G13" s="253"/>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304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3" t="s">
        <v>1125</v>
      </c>
      <c r="D14" s="251"/>
      <c r="E14" s="252">
        <v>350.4</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319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3" x14ac:dyDescent="0.2">
      <c r="A15" s="217"/>
      <c r="B15" s="218"/>
      <c r="C15" s="263" t="s">
        <v>1126</v>
      </c>
      <c r="D15" s="251"/>
      <c r="E15" s="252">
        <v>9.5350000000000001</v>
      </c>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319</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3" t="s">
        <v>1127</v>
      </c>
      <c r="D16" s="251"/>
      <c r="E16" s="252">
        <v>20.28</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319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3" t="s">
        <v>1128</v>
      </c>
      <c r="D17" s="251"/>
      <c r="E17" s="252">
        <v>4.34</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319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63" t="s">
        <v>1129</v>
      </c>
      <c r="D18" s="251"/>
      <c r="E18" s="252">
        <v>12.8</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319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63" t="s">
        <v>1130</v>
      </c>
      <c r="D19" s="251"/>
      <c r="E19" s="252">
        <v>4.7190000000000003</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319</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3" t="s">
        <v>1131</v>
      </c>
      <c r="D20" s="251"/>
      <c r="E20" s="252">
        <v>5.7984</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319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3" t="s">
        <v>1132</v>
      </c>
      <c r="D21" s="251"/>
      <c r="E21" s="252">
        <v>23.904800000000002</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319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3" t="s">
        <v>1133</v>
      </c>
      <c r="D22" s="251"/>
      <c r="E22" s="252">
        <v>29.376000000000001</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319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33.75" outlineLevel="3" x14ac:dyDescent="0.2">
      <c r="A23" s="217"/>
      <c r="B23" s="218"/>
      <c r="C23" s="263" t="s">
        <v>1134</v>
      </c>
      <c r="D23" s="251"/>
      <c r="E23" s="252">
        <v>5.28</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319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3" x14ac:dyDescent="0.2">
      <c r="A24" s="217"/>
      <c r="B24" s="218"/>
      <c r="C24" s="263" t="s">
        <v>1135</v>
      </c>
      <c r="D24" s="251"/>
      <c r="E24" s="252">
        <v>6.96</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319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4">
        <v>3</v>
      </c>
      <c r="B25" s="235" t="s">
        <v>1136</v>
      </c>
      <c r="C25" s="245" t="s">
        <v>1137</v>
      </c>
      <c r="D25" s="236" t="s">
        <v>315</v>
      </c>
      <c r="E25" s="237">
        <v>236.69659999999999</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316</v>
      </c>
      <c r="S25" s="239" t="s">
        <v>259</v>
      </c>
      <c r="T25" s="240" t="s">
        <v>300</v>
      </c>
      <c r="U25" s="221">
        <v>5.8000000000000003E-2</v>
      </c>
      <c r="V25" s="221">
        <f>ROUND(E25*U25,2)</f>
        <v>13.73</v>
      </c>
      <c r="W25" s="221"/>
      <c r="X25" s="221" t="s">
        <v>301</v>
      </c>
      <c r="Y25" s="221" t="s">
        <v>262</v>
      </c>
      <c r="Z25" s="210"/>
      <c r="AA25" s="210"/>
      <c r="AB25" s="210"/>
      <c r="AC25" s="210"/>
      <c r="AD25" s="210"/>
      <c r="AE25" s="210"/>
      <c r="AF25" s="210"/>
      <c r="AG25" s="210" t="s">
        <v>302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61" t="s">
        <v>1124</v>
      </c>
      <c r="D26" s="253"/>
      <c r="E26" s="253"/>
      <c r="F26" s="253"/>
      <c r="G26" s="253"/>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304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3" t="s">
        <v>327</v>
      </c>
      <c r="D27" s="251"/>
      <c r="E27" s="252"/>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319</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3" t="s">
        <v>1138</v>
      </c>
      <c r="D28" s="251"/>
      <c r="E28" s="252">
        <v>236.69659999999999</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319</v>
      </c>
      <c r="AH28" s="210">
        <v>5</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4">
        <v>4</v>
      </c>
      <c r="B29" s="235" t="s">
        <v>1139</v>
      </c>
      <c r="C29" s="245" t="s">
        <v>1140</v>
      </c>
      <c r="D29" s="236" t="s">
        <v>315</v>
      </c>
      <c r="E29" s="237">
        <v>23.599350000000001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316</v>
      </c>
      <c r="S29" s="239" t="s">
        <v>259</v>
      </c>
      <c r="T29" s="240" t="s">
        <v>300</v>
      </c>
      <c r="U29" s="221">
        <v>0.36499999999999999</v>
      </c>
      <c r="V29" s="221">
        <f>ROUND(E29*U29,2)</f>
        <v>8.61</v>
      </c>
      <c r="W29" s="221"/>
      <c r="X29" s="221" t="s">
        <v>301</v>
      </c>
      <c r="Y29" s="221" t="s">
        <v>262</v>
      </c>
      <c r="Z29" s="210"/>
      <c r="AA29" s="210"/>
      <c r="AB29" s="210"/>
      <c r="AC29" s="210"/>
      <c r="AD29" s="210"/>
      <c r="AE29" s="210"/>
      <c r="AF29" s="210"/>
      <c r="AG29" s="210" t="s">
        <v>302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2" x14ac:dyDescent="0.2">
      <c r="A30" s="217"/>
      <c r="B30" s="218"/>
      <c r="C30" s="261" t="s">
        <v>1141</v>
      </c>
      <c r="D30" s="253"/>
      <c r="E30" s="253"/>
      <c r="F30" s="253"/>
      <c r="G30" s="253"/>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304</v>
      </c>
      <c r="AH30" s="210"/>
      <c r="AI30" s="210"/>
      <c r="AJ30" s="210"/>
      <c r="AK30" s="210"/>
      <c r="AL30" s="210"/>
      <c r="AM30" s="210"/>
      <c r="AN30" s="210"/>
      <c r="AO30" s="210"/>
      <c r="AP30" s="210"/>
      <c r="AQ30" s="210"/>
      <c r="AR30" s="210"/>
      <c r="AS30" s="210"/>
      <c r="AT30" s="210"/>
      <c r="AU30" s="210"/>
      <c r="AV30" s="210"/>
      <c r="AW30" s="210"/>
      <c r="AX30" s="210"/>
      <c r="AY30" s="210"/>
      <c r="AZ30" s="210"/>
      <c r="BA30" s="241" t="str">
        <f>C30</f>
        <v>zapažených i nezapažených s urovnáním dna do předepsaného profilu a spádu, s přehozením výkopku na přilehlém terénu na vzdálenost do 3 m od podélné osy rýhy nebo s naložením výkopku na dopravní prostředek.</v>
      </c>
      <c r="BB30" s="210"/>
      <c r="BC30" s="210"/>
      <c r="BD30" s="210"/>
      <c r="BE30" s="210"/>
      <c r="BF30" s="210"/>
      <c r="BG30" s="210"/>
      <c r="BH30" s="210"/>
    </row>
    <row r="31" spans="1:60" outlineLevel="2" x14ac:dyDescent="0.2">
      <c r="A31" s="217"/>
      <c r="B31" s="218"/>
      <c r="C31" s="263" t="s">
        <v>1142</v>
      </c>
      <c r="D31" s="251"/>
      <c r="E31" s="252">
        <v>23.599350000000001</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319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4">
        <v>5</v>
      </c>
      <c r="B32" s="235" t="s">
        <v>1143</v>
      </c>
      <c r="C32" s="245" t="s">
        <v>1144</v>
      </c>
      <c r="D32" s="236" t="s">
        <v>315</v>
      </c>
      <c r="E32" s="237">
        <v>11.79968</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t="s">
        <v>316</v>
      </c>
      <c r="S32" s="239" t="s">
        <v>259</v>
      </c>
      <c r="T32" s="240" t="s">
        <v>300</v>
      </c>
      <c r="U32" s="221">
        <v>0.38979999999999998</v>
      </c>
      <c r="V32" s="221">
        <f>ROUND(E32*U32,2)</f>
        <v>4.5999999999999996</v>
      </c>
      <c r="W32" s="221"/>
      <c r="X32" s="221" t="s">
        <v>301</v>
      </c>
      <c r="Y32" s="221" t="s">
        <v>262</v>
      </c>
      <c r="Z32" s="210"/>
      <c r="AA32" s="210"/>
      <c r="AB32" s="210"/>
      <c r="AC32" s="210"/>
      <c r="AD32" s="210"/>
      <c r="AE32" s="210"/>
      <c r="AF32" s="210"/>
      <c r="AG32" s="210" t="s">
        <v>302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2" x14ac:dyDescent="0.2">
      <c r="A33" s="217"/>
      <c r="B33" s="218"/>
      <c r="C33" s="261" t="s">
        <v>1141</v>
      </c>
      <c r="D33" s="253"/>
      <c r="E33" s="253"/>
      <c r="F33" s="253"/>
      <c r="G33" s="253"/>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304</v>
      </c>
      <c r="AH33" s="210"/>
      <c r="AI33" s="210"/>
      <c r="AJ33" s="210"/>
      <c r="AK33" s="210"/>
      <c r="AL33" s="210"/>
      <c r="AM33" s="210"/>
      <c r="AN33" s="210"/>
      <c r="AO33" s="210"/>
      <c r="AP33" s="210"/>
      <c r="AQ33" s="210"/>
      <c r="AR33" s="210"/>
      <c r="AS33" s="210"/>
      <c r="AT33" s="210"/>
      <c r="AU33" s="210"/>
      <c r="AV33" s="210"/>
      <c r="AW33" s="210"/>
      <c r="AX33" s="210"/>
      <c r="AY33" s="210"/>
      <c r="AZ33" s="210"/>
      <c r="BA33" s="241" t="str">
        <f>C33</f>
        <v>zapažených i nezapažených s urovnáním dna do předepsaného profilu a spádu, s přehozením výkopku na přilehlém terénu na vzdálenost do 3 m od podélné osy rýhy nebo s naložením výkopku na dopravní prostředek.</v>
      </c>
      <c r="BB33" s="210"/>
      <c r="BC33" s="210"/>
      <c r="BD33" s="210"/>
      <c r="BE33" s="210"/>
      <c r="BF33" s="210"/>
      <c r="BG33" s="210"/>
      <c r="BH33" s="210"/>
    </row>
    <row r="34" spans="1:60" outlineLevel="2" x14ac:dyDescent="0.2">
      <c r="A34" s="217"/>
      <c r="B34" s="218"/>
      <c r="C34" s="263" t="s">
        <v>327</v>
      </c>
      <c r="D34" s="251"/>
      <c r="E34" s="252"/>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319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3" t="s">
        <v>1145</v>
      </c>
      <c r="D35" s="251"/>
      <c r="E35" s="252">
        <v>11.79968</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319</v>
      </c>
      <c r="AH35" s="210">
        <v>5</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4">
        <v>6</v>
      </c>
      <c r="B36" s="235" t="s">
        <v>1146</v>
      </c>
      <c r="C36" s="245" t="s">
        <v>1147</v>
      </c>
      <c r="D36" s="236" t="s">
        <v>315</v>
      </c>
      <c r="E36" s="237">
        <v>21.707999999999998</v>
      </c>
      <c r="F36" s="238"/>
      <c r="G36" s="239">
        <f>ROUND(E36*F36,2)</f>
        <v>0</v>
      </c>
      <c r="H36" s="238"/>
      <c r="I36" s="239">
        <f>ROUND(E36*H36,2)</f>
        <v>0</v>
      </c>
      <c r="J36" s="238"/>
      <c r="K36" s="239">
        <f>ROUND(E36*J36,2)</f>
        <v>0</v>
      </c>
      <c r="L36" s="239">
        <v>21</v>
      </c>
      <c r="M36" s="239">
        <f>G36*(1+L36/100)</f>
        <v>0</v>
      </c>
      <c r="N36" s="237">
        <v>0</v>
      </c>
      <c r="O36" s="237">
        <f>ROUND(E36*N36,2)</f>
        <v>0</v>
      </c>
      <c r="P36" s="237">
        <v>0</v>
      </c>
      <c r="Q36" s="237">
        <f>ROUND(E36*P36,2)</f>
        <v>0</v>
      </c>
      <c r="R36" s="239" t="s">
        <v>316</v>
      </c>
      <c r="S36" s="239" t="s">
        <v>259</v>
      </c>
      <c r="T36" s="240" t="s">
        <v>300</v>
      </c>
      <c r="U36" s="221">
        <v>3.1309999999999998</v>
      </c>
      <c r="V36" s="221">
        <f>ROUND(E36*U36,2)</f>
        <v>67.97</v>
      </c>
      <c r="W36" s="221"/>
      <c r="X36" s="221" t="s">
        <v>301</v>
      </c>
      <c r="Y36" s="221" t="s">
        <v>262</v>
      </c>
      <c r="Z36" s="210"/>
      <c r="AA36" s="210"/>
      <c r="AB36" s="210"/>
      <c r="AC36" s="210"/>
      <c r="AD36" s="210"/>
      <c r="AE36" s="210"/>
      <c r="AF36" s="210"/>
      <c r="AG36" s="210" t="s">
        <v>302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3.75" outlineLevel="2" x14ac:dyDescent="0.2">
      <c r="A37" s="217"/>
      <c r="B37" s="218"/>
      <c r="C37" s="261" t="s">
        <v>1148</v>
      </c>
      <c r="D37" s="253"/>
      <c r="E37" s="253"/>
      <c r="F37" s="253"/>
      <c r="G37" s="253"/>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304</v>
      </c>
      <c r="AH37" s="210"/>
      <c r="AI37" s="210"/>
      <c r="AJ37" s="210"/>
      <c r="AK37" s="210"/>
      <c r="AL37" s="210"/>
      <c r="AM37" s="210"/>
      <c r="AN37" s="210"/>
      <c r="AO37" s="210"/>
      <c r="AP37" s="210"/>
      <c r="AQ37" s="210"/>
      <c r="AR37" s="210"/>
      <c r="AS37" s="210"/>
      <c r="AT37" s="210"/>
      <c r="AU37" s="210"/>
      <c r="AV37" s="210"/>
      <c r="AW37" s="210"/>
      <c r="AX37" s="210"/>
      <c r="AY37" s="210"/>
      <c r="AZ37" s="210"/>
      <c r="BA37" s="241" t="str">
        <f>C37</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7" s="210"/>
      <c r="BC37" s="210"/>
      <c r="BD37" s="210"/>
      <c r="BE37" s="210"/>
      <c r="BF37" s="210"/>
      <c r="BG37" s="210"/>
      <c r="BH37" s="210"/>
    </row>
    <row r="38" spans="1:60" outlineLevel="2" x14ac:dyDescent="0.2">
      <c r="A38" s="217"/>
      <c r="B38" s="218"/>
      <c r="C38" s="263" t="s">
        <v>1149</v>
      </c>
      <c r="D38" s="251"/>
      <c r="E38" s="252">
        <v>21.707999999999998</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319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4">
        <v>7</v>
      </c>
      <c r="B39" s="235" t="s">
        <v>1150</v>
      </c>
      <c r="C39" s="245" t="s">
        <v>1151</v>
      </c>
      <c r="D39" s="236" t="s">
        <v>315</v>
      </c>
      <c r="E39" s="237">
        <v>10.853999999999999</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t="s">
        <v>316</v>
      </c>
      <c r="S39" s="239" t="s">
        <v>259</v>
      </c>
      <c r="T39" s="240" t="s">
        <v>300</v>
      </c>
      <c r="U39" s="221">
        <v>0.47399999999999998</v>
      </c>
      <c r="V39" s="221">
        <f>ROUND(E39*U39,2)</f>
        <v>5.14</v>
      </c>
      <c r="W39" s="221"/>
      <c r="X39" s="221" t="s">
        <v>301</v>
      </c>
      <c r="Y39" s="221" t="s">
        <v>262</v>
      </c>
      <c r="Z39" s="210"/>
      <c r="AA39" s="210"/>
      <c r="AB39" s="210"/>
      <c r="AC39" s="210"/>
      <c r="AD39" s="210"/>
      <c r="AE39" s="210"/>
      <c r="AF39" s="210"/>
      <c r="AG39" s="210" t="s">
        <v>302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33.75" outlineLevel="2" x14ac:dyDescent="0.2">
      <c r="A40" s="217"/>
      <c r="B40" s="218"/>
      <c r="C40" s="261" t="s">
        <v>1148</v>
      </c>
      <c r="D40" s="253"/>
      <c r="E40" s="253"/>
      <c r="F40" s="253"/>
      <c r="G40" s="253"/>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304</v>
      </c>
      <c r="AH40" s="210"/>
      <c r="AI40" s="210"/>
      <c r="AJ40" s="210"/>
      <c r="AK40" s="210"/>
      <c r="AL40" s="210"/>
      <c r="AM40" s="210"/>
      <c r="AN40" s="210"/>
      <c r="AO40" s="210"/>
      <c r="AP40" s="210"/>
      <c r="AQ40" s="210"/>
      <c r="AR40" s="210"/>
      <c r="AS40" s="210"/>
      <c r="AT40" s="210"/>
      <c r="AU40" s="210"/>
      <c r="AV40" s="210"/>
      <c r="AW40" s="210"/>
      <c r="AX40" s="210"/>
      <c r="AY40" s="210"/>
      <c r="AZ40" s="210"/>
      <c r="BA40" s="241" t="str">
        <f>C40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0" s="210"/>
      <c r="BC40" s="210"/>
      <c r="BD40" s="210"/>
      <c r="BE40" s="210"/>
      <c r="BF40" s="210"/>
      <c r="BG40" s="210"/>
      <c r="BH40" s="210"/>
    </row>
    <row r="41" spans="1:60" outlineLevel="2" x14ac:dyDescent="0.2">
      <c r="A41" s="217"/>
      <c r="B41" s="218"/>
      <c r="C41" s="263" t="s">
        <v>327</v>
      </c>
      <c r="D41" s="251"/>
      <c r="E41" s="252"/>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319</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3" t="s">
        <v>1152</v>
      </c>
      <c r="D42" s="251"/>
      <c r="E42" s="252">
        <v>10.853999999999999</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319</v>
      </c>
      <c r="AH42" s="210">
        <v>5</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4">
        <v>8</v>
      </c>
      <c r="B43" s="235" t="s">
        <v>1153</v>
      </c>
      <c r="C43" s="245" t="s">
        <v>1154</v>
      </c>
      <c r="D43" s="236" t="s">
        <v>315</v>
      </c>
      <c r="E43" s="237">
        <v>61.47081</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t="s">
        <v>316</v>
      </c>
      <c r="S43" s="239" t="s">
        <v>259</v>
      </c>
      <c r="T43" s="240" t="s">
        <v>300</v>
      </c>
      <c r="U43" s="221">
        <v>0.34499999999999997</v>
      </c>
      <c r="V43" s="221">
        <f>ROUND(E43*U43,2)</f>
        <v>21.21</v>
      </c>
      <c r="W43" s="221"/>
      <c r="X43" s="221" t="s">
        <v>301</v>
      </c>
      <c r="Y43" s="221" t="s">
        <v>262</v>
      </c>
      <c r="Z43" s="210"/>
      <c r="AA43" s="210"/>
      <c r="AB43" s="210"/>
      <c r="AC43" s="210"/>
      <c r="AD43" s="210"/>
      <c r="AE43" s="210"/>
      <c r="AF43" s="210"/>
      <c r="AG43" s="210" t="s">
        <v>302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1" t="s">
        <v>1155</v>
      </c>
      <c r="D44" s="253"/>
      <c r="E44" s="253"/>
      <c r="F44" s="253"/>
      <c r="G44" s="253"/>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304</v>
      </c>
      <c r="AH44" s="210"/>
      <c r="AI44" s="210"/>
      <c r="AJ44" s="210"/>
      <c r="AK44" s="210"/>
      <c r="AL44" s="210"/>
      <c r="AM44" s="210"/>
      <c r="AN44" s="210"/>
      <c r="AO44" s="210"/>
      <c r="AP44" s="210"/>
      <c r="AQ44" s="210"/>
      <c r="AR44" s="210"/>
      <c r="AS44" s="210"/>
      <c r="AT44" s="210"/>
      <c r="AU44" s="210"/>
      <c r="AV44" s="210"/>
      <c r="AW44" s="210"/>
      <c r="AX44" s="210"/>
      <c r="AY44" s="210"/>
      <c r="AZ44" s="210"/>
      <c r="BA44" s="241" t="str">
        <f>C44</f>
        <v>bez naložení do dopravní nádoby, ale s vyprázdněním dopravní nádoby na hromadu nebo na dopravní prostředek,</v>
      </c>
      <c r="BB44" s="210"/>
      <c r="BC44" s="210"/>
      <c r="BD44" s="210"/>
      <c r="BE44" s="210"/>
      <c r="BF44" s="210"/>
      <c r="BG44" s="210"/>
      <c r="BH44" s="210"/>
    </row>
    <row r="45" spans="1:60" outlineLevel="2" x14ac:dyDescent="0.2">
      <c r="A45" s="217"/>
      <c r="B45" s="218"/>
      <c r="C45" s="263" t="s">
        <v>1156</v>
      </c>
      <c r="D45" s="251"/>
      <c r="E45" s="252">
        <v>37.871459999999999</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319</v>
      </c>
      <c r="AH45" s="210">
        <v>5</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63" t="s">
        <v>1157</v>
      </c>
      <c r="D46" s="251"/>
      <c r="E46" s="252">
        <v>23.599350000000001</v>
      </c>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319</v>
      </c>
      <c r="AH46" s="210">
        <v>5</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34">
        <v>9</v>
      </c>
      <c r="B47" s="235" t="s">
        <v>329</v>
      </c>
      <c r="C47" s="245" t="s">
        <v>330</v>
      </c>
      <c r="D47" s="236" t="s">
        <v>315</v>
      </c>
      <c r="E47" s="237">
        <v>419.90555000000001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t="s">
        <v>316</v>
      </c>
      <c r="S47" s="239" t="s">
        <v>259</v>
      </c>
      <c r="T47" s="240" t="s">
        <v>300</v>
      </c>
      <c r="U47" s="221">
        <v>1.0999999999999999E-2</v>
      </c>
      <c r="V47" s="221">
        <f>ROUND(E47*U47,2)</f>
        <v>4.62</v>
      </c>
      <c r="W47" s="221"/>
      <c r="X47" s="221" t="s">
        <v>301</v>
      </c>
      <c r="Y47" s="221" t="s">
        <v>262</v>
      </c>
      <c r="Z47" s="210"/>
      <c r="AA47" s="210"/>
      <c r="AB47" s="210"/>
      <c r="AC47" s="210"/>
      <c r="AD47" s="210"/>
      <c r="AE47" s="210"/>
      <c r="AF47" s="210"/>
      <c r="AG47" s="210" t="s">
        <v>302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61" t="s">
        <v>331</v>
      </c>
      <c r="D48" s="253"/>
      <c r="E48" s="253"/>
      <c r="F48" s="253"/>
      <c r="G48" s="253"/>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304</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63" t="s">
        <v>1158</v>
      </c>
      <c r="D49" s="251"/>
      <c r="E49" s="252">
        <v>21.707999999999998</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319</v>
      </c>
      <c r="AH49" s="210">
        <v>5</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63" t="s">
        <v>1159</v>
      </c>
      <c r="D50" s="251"/>
      <c r="E50" s="252">
        <v>473.39319999999998</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319</v>
      </c>
      <c r="AH50" s="210">
        <v>5</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63" t="s">
        <v>1157</v>
      </c>
      <c r="D51" s="251"/>
      <c r="E51" s="252">
        <v>23.599350000000001</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319</v>
      </c>
      <c r="AH51" s="210">
        <v>5</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63" t="s">
        <v>1160</v>
      </c>
      <c r="D52" s="251"/>
      <c r="E52" s="252">
        <v>-98.795000000000002</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319</v>
      </c>
      <c r="AH52" s="210">
        <v>5</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4">
        <v>10</v>
      </c>
      <c r="B53" s="235" t="s">
        <v>332</v>
      </c>
      <c r="C53" s="245" t="s">
        <v>333</v>
      </c>
      <c r="D53" s="236" t="s">
        <v>315</v>
      </c>
      <c r="E53" s="237">
        <v>2099.5277500000002</v>
      </c>
      <c r="F53" s="238"/>
      <c r="G53" s="239">
        <f>ROUND(E53*F53,2)</f>
        <v>0</v>
      </c>
      <c r="H53" s="238"/>
      <c r="I53" s="239">
        <f>ROUND(E53*H53,2)</f>
        <v>0</v>
      </c>
      <c r="J53" s="238"/>
      <c r="K53" s="239">
        <f>ROUND(E53*J53,2)</f>
        <v>0</v>
      </c>
      <c r="L53" s="239">
        <v>21</v>
      </c>
      <c r="M53" s="239">
        <f>G53*(1+L53/100)</f>
        <v>0</v>
      </c>
      <c r="N53" s="237">
        <v>0</v>
      </c>
      <c r="O53" s="237">
        <f>ROUND(E53*N53,2)</f>
        <v>0</v>
      </c>
      <c r="P53" s="237">
        <v>0</v>
      </c>
      <c r="Q53" s="237">
        <f>ROUND(E53*P53,2)</f>
        <v>0</v>
      </c>
      <c r="R53" s="239" t="s">
        <v>316</v>
      </c>
      <c r="S53" s="239" t="s">
        <v>259</v>
      </c>
      <c r="T53" s="240" t="s">
        <v>300</v>
      </c>
      <c r="U53" s="221">
        <v>0</v>
      </c>
      <c r="V53" s="221">
        <f>ROUND(E53*U53,2)</f>
        <v>0</v>
      </c>
      <c r="W53" s="221"/>
      <c r="X53" s="221" t="s">
        <v>301</v>
      </c>
      <c r="Y53" s="221" t="s">
        <v>262</v>
      </c>
      <c r="Z53" s="210"/>
      <c r="AA53" s="210"/>
      <c r="AB53" s="210"/>
      <c r="AC53" s="210"/>
      <c r="AD53" s="210"/>
      <c r="AE53" s="210"/>
      <c r="AF53" s="210"/>
      <c r="AG53" s="210" t="s">
        <v>302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61" t="s">
        <v>331</v>
      </c>
      <c r="D54" s="253"/>
      <c r="E54" s="253"/>
      <c r="F54" s="253"/>
      <c r="G54" s="253"/>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304</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63" t="s">
        <v>334</v>
      </c>
      <c r="D55" s="251"/>
      <c r="E55" s="252"/>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319</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3" t="s">
        <v>1161</v>
      </c>
      <c r="D56" s="251"/>
      <c r="E56" s="252">
        <v>2099.5277500000002</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319</v>
      </c>
      <c r="AH56" s="210">
        <v>5</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54">
        <v>11</v>
      </c>
      <c r="B57" s="255" t="s">
        <v>336</v>
      </c>
      <c r="C57" s="262" t="s">
        <v>337</v>
      </c>
      <c r="D57" s="256" t="s">
        <v>315</v>
      </c>
      <c r="E57" s="257">
        <v>419.90555000000001</v>
      </c>
      <c r="F57" s="258"/>
      <c r="G57" s="259">
        <f>ROUND(E57*F57,2)</f>
        <v>0</v>
      </c>
      <c r="H57" s="258"/>
      <c r="I57" s="259">
        <f>ROUND(E57*H57,2)</f>
        <v>0</v>
      </c>
      <c r="J57" s="258"/>
      <c r="K57" s="259">
        <f>ROUND(E57*J57,2)</f>
        <v>0</v>
      </c>
      <c r="L57" s="259">
        <v>21</v>
      </c>
      <c r="M57" s="259">
        <f>G57*(1+L57/100)</f>
        <v>0</v>
      </c>
      <c r="N57" s="257">
        <v>0</v>
      </c>
      <c r="O57" s="257">
        <f>ROUND(E57*N57,2)</f>
        <v>0</v>
      </c>
      <c r="P57" s="257">
        <v>0</v>
      </c>
      <c r="Q57" s="257">
        <f>ROUND(E57*P57,2)</f>
        <v>0</v>
      </c>
      <c r="R57" s="259" t="s">
        <v>316</v>
      </c>
      <c r="S57" s="259" t="s">
        <v>259</v>
      </c>
      <c r="T57" s="260" t="s">
        <v>300</v>
      </c>
      <c r="U57" s="221">
        <v>8.9999999999999993E-3</v>
      </c>
      <c r="V57" s="221">
        <f>ROUND(E57*U57,2)</f>
        <v>3.78</v>
      </c>
      <c r="W57" s="221"/>
      <c r="X57" s="221" t="s">
        <v>301</v>
      </c>
      <c r="Y57" s="221" t="s">
        <v>262</v>
      </c>
      <c r="Z57" s="210"/>
      <c r="AA57" s="210"/>
      <c r="AB57" s="210"/>
      <c r="AC57" s="210"/>
      <c r="AD57" s="210"/>
      <c r="AE57" s="210"/>
      <c r="AF57" s="210"/>
      <c r="AG57" s="210" t="s">
        <v>302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4">
        <v>12</v>
      </c>
      <c r="B58" s="235" t="s">
        <v>1162</v>
      </c>
      <c r="C58" s="245" t="s">
        <v>1163</v>
      </c>
      <c r="D58" s="236" t="s">
        <v>315</v>
      </c>
      <c r="E58" s="237">
        <v>98.795000000000002</v>
      </c>
      <c r="F58" s="238"/>
      <c r="G58" s="239">
        <f>ROUND(E58*F58,2)</f>
        <v>0</v>
      </c>
      <c r="H58" s="238"/>
      <c r="I58" s="239">
        <f>ROUND(E58*H58,2)</f>
        <v>0</v>
      </c>
      <c r="J58" s="238"/>
      <c r="K58" s="239">
        <f>ROUND(E58*J58,2)</f>
        <v>0</v>
      </c>
      <c r="L58" s="239">
        <v>21</v>
      </c>
      <c r="M58" s="239">
        <f>G58*(1+L58/100)</f>
        <v>0</v>
      </c>
      <c r="N58" s="237">
        <v>0</v>
      </c>
      <c r="O58" s="237">
        <f>ROUND(E58*N58,2)</f>
        <v>0</v>
      </c>
      <c r="P58" s="237">
        <v>0</v>
      </c>
      <c r="Q58" s="237">
        <f>ROUND(E58*P58,2)</f>
        <v>0</v>
      </c>
      <c r="R58" s="239" t="s">
        <v>316</v>
      </c>
      <c r="S58" s="239" t="s">
        <v>259</v>
      </c>
      <c r="T58" s="240" t="s">
        <v>300</v>
      </c>
      <c r="U58" s="221">
        <v>2.1949999999999998</v>
      </c>
      <c r="V58" s="221">
        <f>ROUND(E58*U58,2)</f>
        <v>216.86</v>
      </c>
      <c r="W58" s="221"/>
      <c r="X58" s="221" t="s">
        <v>301</v>
      </c>
      <c r="Y58" s="221" t="s">
        <v>262</v>
      </c>
      <c r="Z58" s="210"/>
      <c r="AA58" s="210"/>
      <c r="AB58" s="210"/>
      <c r="AC58" s="210"/>
      <c r="AD58" s="210"/>
      <c r="AE58" s="210"/>
      <c r="AF58" s="210"/>
      <c r="AG58" s="210" t="s">
        <v>302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2" x14ac:dyDescent="0.2">
      <c r="A59" s="217"/>
      <c r="B59" s="218"/>
      <c r="C59" s="261" t="s">
        <v>1164</v>
      </c>
      <c r="D59" s="253"/>
      <c r="E59" s="253"/>
      <c r="F59" s="253"/>
      <c r="G59" s="253"/>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304</v>
      </c>
      <c r="AH59" s="210"/>
      <c r="AI59" s="210"/>
      <c r="AJ59" s="210"/>
      <c r="AK59" s="210"/>
      <c r="AL59" s="210"/>
      <c r="AM59" s="210"/>
      <c r="AN59" s="210"/>
      <c r="AO59" s="210"/>
      <c r="AP59" s="210"/>
      <c r="AQ59" s="210"/>
      <c r="AR59" s="210"/>
      <c r="AS59" s="210"/>
      <c r="AT59" s="210"/>
      <c r="AU59" s="210"/>
      <c r="AV59" s="210"/>
      <c r="AW59" s="210"/>
      <c r="AX59" s="210"/>
      <c r="AY59" s="210"/>
      <c r="AZ59" s="210"/>
      <c r="BA59" s="241" t="str">
        <f>C59</f>
        <v>sypaninou z vhodných hornin tř. 1 - 4 nebo materiálem, uloženým ve vzdálenosti do 30 m od vnějšího kraje objektu, pro jakoukoliv míru zhutnění,</v>
      </c>
      <c r="BB59" s="210"/>
      <c r="BC59" s="210"/>
      <c r="BD59" s="210"/>
      <c r="BE59" s="210"/>
      <c r="BF59" s="210"/>
      <c r="BG59" s="210"/>
      <c r="BH59" s="210"/>
    </row>
    <row r="60" spans="1:60" ht="22.5" outlineLevel="2" x14ac:dyDescent="0.2">
      <c r="A60" s="217"/>
      <c r="B60" s="218"/>
      <c r="C60" s="263" t="s">
        <v>1165</v>
      </c>
      <c r="D60" s="251"/>
      <c r="E60" s="252">
        <v>16.07</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319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33.75" outlineLevel="3" x14ac:dyDescent="0.2">
      <c r="A61" s="217"/>
      <c r="B61" s="218"/>
      <c r="C61" s="263" t="s">
        <v>1166</v>
      </c>
      <c r="D61" s="251"/>
      <c r="E61" s="252">
        <v>6.96</v>
      </c>
      <c r="F61" s="221"/>
      <c r="G61" s="221"/>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319</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3" x14ac:dyDescent="0.2">
      <c r="A62" s="217"/>
      <c r="B62" s="218"/>
      <c r="C62" s="263" t="s">
        <v>1126</v>
      </c>
      <c r="D62" s="251"/>
      <c r="E62" s="252">
        <v>9.5350000000000001</v>
      </c>
      <c r="F62" s="221"/>
      <c r="G62" s="221"/>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319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63" t="s">
        <v>1167</v>
      </c>
      <c r="D63" s="251"/>
      <c r="E63" s="252">
        <v>16.079999999999998</v>
      </c>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319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3" x14ac:dyDescent="0.2">
      <c r="A64" s="217"/>
      <c r="B64" s="218"/>
      <c r="C64" s="263" t="s">
        <v>1168</v>
      </c>
      <c r="D64" s="251"/>
      <c r="E64" s="252">
        <v>3.2549999999999999</v>
      </c>
      <c r="F64" s="221"/>
      <c r="G64" s="22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319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3" t="s">
        <v>1129</v>
      </c>
      <c r="D65" s="251"/>
      <c r="E65" s="252">
        <v>12.8</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319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3" t="s">
        <v>1130</v>
      </c>
      <c r="D66" s="251"/>
      <c r="E66" s="252">
        <v>4.7190000000000003</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319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3" t="s">
        <v>1169</v>
      </c>
      <c r="D67" s="251"/>
      <c r="E67" s="252">
        <v>29.376000000000001</v>
      </c>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319</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34">
        <v>13</v>
      </c>
      <c r="B68" s="235" t="s">
        <v>340</v>
      </c>
      <c r="C68" s="245" t="s">
        <v>341</v>
      </c>
      <c r="D68" s="236" t="s">
        <v>298</v>
      </c>
      <c r="E68" s="237">
        <v>192.96</v>
      </c>
      <c r="F68" s="238"/>
      <c r="G68" s="239">
        <f>ROUND(E68*F68,2)</f>
        <v>0</v>
      </c>
      <c r="H68" s="238"/>
      <c r="I68" s="239">
        <f>ROUND(E68*H68,2)</f>
        <v>0</v>
      </c>
      <c r="J68" s="238"/>
      <c r="K68" s="239">
        <f>ROUND(E68*J68,2)</f>
        <v>0</v>
      </c>
      <c r="L68" s="239">
        <v>21</v>
      </c>
      <c r="M68" s="239">
        <f>G68*(1+L68/100)</f>
        <v>0</v>
      </c>
      <c r="N68" s="237">
        <v>0</v>
      </c>
      <c r="O68" s="237">
        <f>ROUND(E68*N68,2)</f>
        <v>0</v>
      </c>
      <c r="P68" s="237">
        <v>0</v>
      </c>
      <c r="Q68" s="237">
        <f>ROUND(E68*P68,2)</f>
        <v>0</v>
      </c>
      <c r="R68" s="239" t="s">
        <v>316</v>
      </c>
      <c r="S68" s="239" t="s">
        <v>259</v>
      </c>
      <c r="T68" s="240" t="s">
        <v>300</v>
      </c>
      <c r="U68" s="221">
        <v>1.7999999999999999E-2</v>
      </c>
      <c r="V68" s="221">
        <f>ROUND(E68*U68,2)</f>
        <v>3.47</v>
      </c>
      <c r="W68" s="221"/>
      <c r="X68" s="221" t="s">
        <v>301</v>
      </c>
      <c r="Y68" s="221" t="s">
        <v>262</v>
      </c>
      <c r="Z68" s="210"/>
      <c r="AA68" s="210"/>
      <c r="AB68" s="210"/>
      <c r="AC68" s="210"/>
      <c r="AD68" s="210"/>
      <c r="AE68" s="210"/>
      <c r="AF68" s="210"/>
      <c r="AG68" s="210" t="s">
        <v>302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61" t="s">
        <v>342</v>
      </c>
      <c r="D69" s="253"/>
      <c r="E69" s="253"/>
      <c r="F69" s="253"/>
      <c r="G69" s="253"/>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304</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63" t="s">
        <v>1170</v>
      </c>
      <c r="D70" s="251"/>
      <c r="E70" s="252">
        <v>192.96</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319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54">
        <v>14</v>
      </c>
      <c r="B71" s="255" t="s">
        <v>338</v>
      </c>
      <c r="C71" s="262" t="s">
        <v>339</v>
      </c>
      <c r="D71" s="256" t="s">
        <v>315</v>
      </c>
      <c r="E71" s="257">
        <v>419.90555000000001</v>
      </c>
      <c r="F71" s="258"/>
      <c r="G71" s="259">
        <f>ROUND(E71*F71,2)</f>
        <v>0</v>
      </c>
      <c r="H71" s="258"/>
      <c r="I71" s="259">
        <f>ROUND(E71*H71,2)</f>
        <v>0</v>
      </c>
      <c r="J71" s="258"/>
      <c r="K71" s="259">
        <f>ROUND(E71*J71,2)</f>
        <v>0</v>
      </c>
      <c r="L71" s="259">
        <v>21</v>
      </c>
      <c r="M71" s="259">
        <f>G71*(1+L71/100)</f>
        <v>0</v>
      </c>
      <c r="N71" s="257">
        <v>0</v>
      </c>
      <c r="O71" s="257">
        <f>ROUND(E71*N71,2)</f>
        <v>0</v>
      </c>
      <c r="P71" s="257">
        <v>0</v>
      </c>
      <c r="Q71" s="257">
        <f>ROUND(E71*P71,2)</f>
        <v>0</v>
      </c>
      <c r="R71" s="259" t="s">
        <v>316</v>
      </c>
      <c r="S71" s="259" t="s">
        <v>259</v>
      </c>
      <c r="T71" s="260" t="s">
        <v>300</v>
      </c>
      <c r="U71" s="221">
        <v>0</v>
      </c>
      <c r="V71" s="221">
        <f>ROUND(E71*U71,2)</f>
        <v>0</v>
      </c>
      <c r="W71" s="221"/>
      <c r="X71" s="221" t="s">
        <v>301</v>
      </c>
      <c r="Y71" s="221" t="s">
        <v>262</v>
      </c>
      <c r="Z71" s="210"/>
      <c r="AA71" s="210"/>
      <c r="AB71" s="210"/>
      <c r="AC71" s="210"/>
      <c r="AD71" s="210"/>
      <c r="AE71" s="210"/>
      <c r="AF71" s="210"/>
      <c r="AG71" s="210" t="s">
        <v>302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24" t="s">
        <v>254</v>
      </c>
      <c r="B72" s="225" t="s">
        <v>105</v>
      </c>
      <c r="C72" s="244" t="s">
        <v>106</v>
      </c>
      <c r="D72" s="226"/>
      <c r="E72" s="227"/>
      <c r="F72" s="228"/>
      <c r="G72" s="228">
        <f>SUMIF(AG73:AG141,"&lt;&gt;NOR",G73:G141)</f>
        <v>0</v>
      </c>
      <c r="H72" s="228"/>
      <c r="I72" s="228">
        <f>SUM(I73:I141)</f>
        <v>0</v>
      </c>
      <c r="J72" s="228"/>
      <c r="K72" s="228">
        <f>SUM(K73:K141)</f>
        <v>0</v>
      </c>
      <c r="L72" s="228"/>
      <c r="M72" s="228">
        <f>SUM(M73:M141)</f>
        <v>0</v>
      </c>
      <c r="N72" s="227"/>
      <c r="O72" s="227">
        <f>SUM(O73:O141)</f>
        <v>162.13000000000002</v>
      </c>
      <c r="P72" s="227"/>
      <c r="Q72" s="227">
        <f>SUM(Q73:Q141)</f>
        <v>0</v>
      </c>
      <c r="R72" s="228"/>
      <c r="S72" s="228"/>
      <c r="T72" s="229"/>
      <c r="U72" s="223"/>
      <c r="V72" s="223">
        <f>SUM(V73:V141)</f>
        <v>375.19</v>
      </c>
      <c r="W72" s="223"/>
      <c r="X72" s="223"/>
      <c r="Y72" s="223"/>
      <c r="AG72" t="s">
        <v>255</v>
      </c>
    </row>
    <row r="73" spans="1:60" outlineLevel="1" x14ac:dyDescent="0.2">
      <c r="A73" s="234">
        <v>15</v>
      </c>
      <c r="B73" s="235" t="s">
        <v>1171</v>
      </c>
      <c r="C73" s="245" t="s">
        <v>1172</v>
      </c>
      <c r="D73" s="236" t="s">
        <v>315</v>
      </c>
      <c r="E73" s="237">
        <v>2.508</v>
      </c>
      <c r="F73" s="238"/>
      <c r="G73" s="239">
        <f>ROUND(E73*F73,2)</f>
        <v>0</v>
      </c>
      <c r="H73" s="238"/>
      <c r="I73" s="239">
        <f>ROUND(E73*H73,2)</f>
        <v>0</v>
      </c>
      <c r="J73" s="238"/>
      <c r="K73" s="239">
        <f>ROUND(E73*J73,2)</f>
        <v>0</v>
      </c>
      <c r="L73" s="239">
        <v>21</v>
      </c>
      <c r="M73" s="239">
        <f>G73*(1+L73/100)</f>
        <v>0</v>
      </c>
      <c r="N73" s="237">
        <v>2.5249999999999999</v>
      </c>
      <c r="O73" s="237">
        <f>ROUND(E73*N73,2)</f>
        <v>6.33</v>
      </c>
      <c r="P73" s="237">
        <v>0</v>
      </c>
      <c r="Q73" s="237">
        <f>ROUND(E73*P73,2)</f>
        <v>0</v>
      </c>
      <c r="R73" s="239" t="s">
        <v>1173</v>
      </c>
      <c r="S73" s="239" t="s">
        <v>259</v>
      </c>
      <c r="T73" s="240" t="s">
        <v>300</v>
      </c>
      <c r="U73" s="221">
        <v>0.48</v>
      </c>
      <c r="V73" s="221">
        <f>ROUND(E73*U73,2)</f>
        <v>1.2</v>
      </c>
      <c r="W73" s="221"/>
      <c r="X73" s="221" t="s">
        <v>301</v>
      </c>
      <c r="Y73" s="221" t="s">
        <v>262</v>
      </c>
      <c r="Z73" s="210"/>
      <c r="AA73" s="210"/>
      <c r="AB73" s="210"/>
      <c r="AC73" s="210"/>
      <c r="AD73" s="210"/>
      <c r="AE73" s="210"/>
      <c r="AF73" s="210"/>
      <c r="AG73" s="210" t="s">
        <v>302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61" t="s">
        <v>1174</v>
      </c>
      <c r="D74" s="253"/>
      <c r="E74" s="253"/>
      <c r="F74" s="253"/>
      <c r="G74" s="253"/>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304</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63" t="s">
        <v>1175</v>
      </c>
      <c r="D75" s="251"/>
      <c r="E75" s="252">
        <v>2.508</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319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4">
        <v>16</v>
      </c>
      <c r="B76" s="235" t="s">
        <v>1176</v>
      </c>
      <c r="C76" s="245" t="s">
        <v>1177</v>
      </c>
      <c r="D76" s="236" t="s">
        <v>400</v>
      </c>
      <c r="E76" s="237">
        <v>0.22572</v>
      </c>
      <c r="F76" s="238"/>
      <c r="G76" s="239">
        <f>ROUND(E76*F76,2)</f>
        <v>0</v>
      </c>
      <c r="H76" s="238"/>
      <c r="I76" s="239">
        <f>ROUND(E76*H76,2)</f>
        <v>0</v>
      </c>
      <c r="J76" s="238"/>
      <c r="K76" s="239">
        <f>ROUND(E76*J76,2)</f>
        <v>0</v>
      </c>
      <c r="L76" s="239">
        <v>21</v>
      </c>
      <c r="M76" s="239">
        <f>G76*(1+L76/100)</f>
        <v>0</v>
      </c>
      <c r="N76" s="237">
        <v>1.0554399999999999</v>
      </c>
      <c r="O76" s="237">
        <f>ROUND(E76*N76,2)</f>
        <v>0.24</v>
      </c>
      <c r="P76" s="237">
        <v>0</v>
      </c>
      <c r="Q76" s="237">
        <f>ROUND(E76*P76,2)</f>
        <v>0</v>
      </c>
      <c r="R76" s="239" t="s">
        <v>1173</v>
      </c>
      <c r="S76" s="239" t="s">
        <v>259</v>
      </c>
      <c r="T76" s="240" t="s">
        <v>300</v>
      </c>
      <c r="U76" s="221">
        <v>15.231</v>
      </c>
      <c r="V76" s="221">
        <f>ROUND(E76*U76,2)</f>
        <v>3.44</v>
      </c>
      <c r="W76" s="221"/>
      <c r="X76" s="221" t="s">
        <v>301</v>
      </c>
      <c r="Y76" s="221" t="s">
        <v>1178</v>
      </c>
      <c r="Z76" s="210"/>
      <c r="AA76" s="210"/>
      <c r="AB76" s="210"/>
      <c r="AC76" s="210"/>
      <c r="AD76" s="210"/>
      <c r="AE76" s="210"/>
      <c r="AF76" s="210"/>
      <c r="AG76" s="210" t="s">
        <v>302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61" t="s">
        <v>1179</v>
      </c>
      <c r="D77" s="253"/>
      <c r="E77" s="253"/>
      <c r="F77" s="253"/>
      <c r="G77" s="253"/>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304</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63" t="s">
        <v>1180</v>
      </c>
      <c r="D78" s="251"/>
      <c r="E78" s="252">
        <v>0.22572</v>
      </c>
      <c r="F78" s="221"/>
      <c r="G78" s="221"/>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319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34">
        <v>17</v>
      </c>
      <c r="B79" s="235" t="s">
        <v>1181</v>
      </c>
      <c r="C79" s="245" t="s">
        <v>1182</v>
      </c>
      <c r="D79" s="236" t="s">
        <v>298</v>
      </c>
      <c r="E79" s="237">
        <v>1.28</v>
      </c>
      <c r="F79" s="238"/>
      <c r="G79" s="239">
        <f>ROUND(E79*F79,2)</f>
        <v>0</v>
      </c>
      <c r="H79" s="238"/>
      <c r="I79" s="239">
        <f>ROUND(E79*H79,2)</f>
        <v>0</v>
      </c>
      <c r="J79" s="238"/>
      <c r="K79" s="239">
        <f>ROUND(E79*J79,2)</f>
        <v>0</v>
      </c>
      <c r="L79" s="239">
        <v>21</v>
      </c>
      <c r="M79" s="239">
        <f>G79*(1+L79/100)</f>
        <v>0</v>
      </c>
      <c r="N79" s="237">
        <v>0.38500000000000001</v>
      </c>
      <c r="O79" s="237">
        <f>ROUND(E79*N79,2)</f>
        <v>0.49</v>
      </c>
      <c r="P79" s="237">
        <v>0</v>
      </c>
      <c r="Q79" s="237">
        <f>ROUND(E79*P79,2)</f>
        <v>0</v>
      </c>
      <c r="R79" s="239" t="s">
        <v>1173</v>
      </c>
      <c r="S79" s="239" t="s">
        <v>259</v>
      </c>
      <c r="T79" s="240" t="s">
        <v>300</v>
      </c>
      <c r="U79" s="221">
        <v>0.8</v>
      </c>
      <c r="V79" s="221">
        <f>ROUND(E79*U79,2)</f>
        <v>1.02</v>
      </c>
      <c r="W79" s="221"/>
      <c r="X79" s="221" t="s">
        <v>301</v>
      </c>
      <c r="Y79" s="221" t="s">
        <v>262</v>
      </c>
      <c r="Z79" s="210"/>
      <c r="AA79" s="210"/>
      <c r="AB79" s="210"/>
      <c r="AC79" s="210"/>
      <c r="AD79" s="210"/>
      <c r="AE79" s="210"/>
      <c r="AF79" s="210"/>
      <c r="AG79" s="210" t="s">
        <v>302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61" t="s">
        <v>1183</v>
      </c>
      <c r="D80" s="253"/>
      <c r="E80" s="253"/>
      <c r="F80" s="253"/>
      <c r="G80" s="253"/>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304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3" t="s">
        <v>1184</v>
      </c>
      <c r="D81" s="251"/>
      <c r="E81" s="252">
        <v>1.28</v>
      </c>
      <c r="F81" s="221"/>
      <c r="G81" s="22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319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4">
        <v>18</v>
      </c>
      <c r="B82" s="235" t="s">
        <v>1185</v>
      </c>
      <c r="C82" s="245" t="s">
        <v>1186</v>
      </c>
      <c r="D82" s="236" t="s">
        <v>298</v>
      </c>
      <c r="E82" s="237">
        <v>21.512499999999999</v>
      </c>
      <c r="F82" s="238"/>
      <c r="G82" s="239">
        <f>ROUND(E82*F82,2)</f>
        <v>0</v>
      </c>
      <c r="H82" s="238"/>
      <c r="I82" s="239">
        <f>ROUND(E82*H82,2)</f>
        <v>0</v>
      </c>
      <c r="J82" s="238"/>
      <c r="K82" s="239">
        <f>ROUND(E82*J82,2)</f>
        <v>0</v>
      </c>
      <c r="L82" s="239">
        <v>21</v>
      </c>
      <c r="M82" s="239">
        <f>G82*(1+L82/100)</f>
        <v>0</v>
      </c>
      <c r="N82" s="237">
        <v>0.52</v>
      </c>
      <c r="O82" s="237">
        <f>ROUND(E82*N82,2)</f>
        <v>11.19</v>
      </c>
      <c r="P82" s="237">
        <v>0</v>
      </c>
      <c r="Q82" s="237">
        <f>ROUND(E82*P82,2)</f>
        <v>0</v>
      </c>
      <c r="R82" s="239" t="s">
        <v>1173</v>
      </c>
      <c r="S82" s="239" t="s">
        <v>259</v>
      </c>
      <c r="T82" s="240" t="s">
        <v>300</v>
      </c>
      <c r="U82" s="221">
        <v>0.9</v>
      </c>
      <c r="V82" s="221">
        <f>ROUND(E82*U82,2)</f>
        <v>19.36</v>
      </c>
      <c r="W82" s="221"/>
      <c r="X82" s="221" t="s">
        <v>301</v>
      </c>
      <c r="Y82" s="221" t="s">
        <v>262</v>
      </c>
      <c r="Z82" s="210"/>
      <c r="AA82" s="210"/>
      <c r="AB82" s="210"/>
      <c r="AC82" s="210"/>
      <c r="AD82" s="210"/>
      <c r="AE82" s="210"/>
      <c r="AF82" s="210"/>
      <c r="AG82" s="210" t="s">
        <v>302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1" t="s">
        <v>1183</v>
      </c>
      <c r="D83" s="253"/>
      <c r="E83" s="253"/>
      <c r="F83" s="253"/>
      <c r="G83" s="253"/>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304</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63" t="s">
        <v>1187</v>
      </c>
      <c r="D84" s="251"/>
      <c r="E84" s="252">
        <v>21.512499999999999</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319</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4">
        <v>19</v>
      </c>
      <c r="B85" s="235" t="s">
        <v>1188</v>
      </c>
      <c r="C85" s="245" t="s">
        <v>1189</v>
      </c>
      <c r="D85" s="236" t="s">
        <v>315</v>
      </c>
      <c r="E85" s="237">
        <v>23.599350000000001</v>
      </c>
      <c r="F85" s="238"/>
      <c r="G85" s="239">
        <f>ROUND(E85*F85,2)</f>
        <v>0</v>
      </c>
      <c r="H85" s="238"/>
      <c r="I85" s="239">
        <f>ROUND(E85*H85,2)</f>
        <v>0</v>
      </c>
      <c r="J85" s="238"/>
      <c r="K85" s="239">
        <f>ROUND(E85*J85,2)</f>
        <v>0</v>
      </c>
      <c r="L85" s="239">
        <v>21</v>
      </c>
      <c r="M85" s="239">
        <f>G85*(1+L85/100)</f>
        <v>0</v>
      </c>
      <c r="N85" s="237">
        <v>2.5249999999999999</v>
      </c>
      <c r="O85" s="237">
        <f>ROUND(E85*N85,2)</f>
        <v>59.59</v>
      </c>
      <c r="P85" s="237">
        <v>0</v>
      </c>
      <c r="Q85" s="237">
        <f>ROUND(E85*P85,2)</f>
        <v>0</v>
      </c>
      <c r="R85" s="239" t="s">
        <v>1173</v>
      </c>
      <c r="S85" s="239" t="s">
        <v>259</v>
      </c>
      <c r="T85" s="240" t="s">
        <v>300</v>
      </c>
      <c r="U85" s="221">
        <v>0.47699999999999998</v>
      </c>
      <c r="V85" s="221">
        <f>ROUND(E85*U85,2)</f>
        <v>11.26</v>
      </c>
      <c r="W85" s="221"/>
      <c r="X85" s="221" t="s">
        <v>301</v>
      </c>
      <c r="Y85" s="221" t="s">
        <v>262</v>
      </c>
      <c r="Z85" s="210"/>
      <c r="AA85" s="210"/>
      <c r="AB85" s="210"/>
      <c r="AC85" s="210"/>
      <c r="AD85" s="210"/>
      <c r="AE85" s="210"/>
      <c r="AF85" s="210"/>
      <c r="AG85" s="210" t="s">
        <v>302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46" t="s">
        <v>1190</v>
      </c>
      <c r="D86" s="242"/>
      <c r="E86" s="242"/>
      <c r="F86" s="242"/>
      <c r="G86" s="242"/>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265</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63" t="s">
        <v>1142</v>
      </c>
      <c r="D87" s="251"/>
      <c r="E87" s="252">
        <v>23.599350000000001</v>
      </c>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319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4">
        <v>20</v>
      </c>
      <c r="B88" s="235" t="s">
        <v>1191</v>
      </c>
      <c r="C88" s="245" t="s">
        <v>1192</v>
      </c>
      <c r="D88" s="236" t="s">
        <v>315</v>
      </c>
      <c r="E88" s="237">
        <v>12.42165</v>
      </c>
      <c r="F88" s="238"/>
      <c r="G88" s="239">
        <f>ROUND(E88*F88,2)</f>
        <v>0</v>
      </c>
      <c r="H88" s="238"/>
      <c r="I88" s="239">
        <f>ROUND(E88*H88,2)</f>
        <v>0</v>
      </c>
      <c r="J88" s="238"/>
      <c r="K88" s="239">
        <f>ROUND(E88*J88,2)</f>
        <v>0</v>
      </c>
      <c r="L88" s="239">
        <v>21</v>
      </c>
      <c r="M88" s="239">
        <f>G88*(1+L88/100)</f>
        <v>0</v>
      </c>
      <c r="N88" s="237">
        <v>2.5249999999999999</v>
      </c>
      <c r="O88" s="237">
        <f>ROUND(E88*N88,2)</f>
        <v>31.36</v>
      </c>
      <c r="P88" s="237">
        <v>0</v>
      </c>
      <c r="Q88" s="237">
        <f>ROUND(E88*P88,2)</f>
        <v>0</v>
      </c>
      <c r="R88" s="239" t="s">
        <v>1173</v>
      </c>
      <c r="S88" s="239" t="s">
        <v>259</v>
      </c>
      <c r="T88" s="240" t="s">
        <v>300</v>
      </c>
      <c r="U88" s="221">
        <v>0.48</v>
      </c>
      <c r="V88" s="221">
        <f>ROUND(E88*U88,2)</f>
        <v>5.96</v>
      </c>
      <c r="W88" s="221"/>
      <c r="X88" s="221" t="s">
        <v>301</v>
      </c>
      <c r="Y88" s="221" t="s">
        <v>262</v>
      </c>
      <c r="Z88" s="210"/>
      <c r="AA88" s="210"/>
      <c r="AB88" s="210"/>
      <c r="AC88" s="210"/>
      <c r="AD88" s="210"/>
      <c r="AE88" s="210"/>
      <c r="AF88" s="210"/>
      <c r="AG88" s="210" t="s">
        <v>302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61" t="s">
        <v>1193</v>
      </c>
      <c r="D89" s="253"/>
      <c r="E89" s="253"/>
      <c r="F89" s="253"/>
      <c r="G89" s="253"/>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304</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63" t="s">
        <v>1194</v>
      </c>
      <c r="D90" s="251"/>
      <c r="E90" s="252">
        <v>6.4584000000000001</v>
      </c>
      <c r="F90" s="221"/>
      <c r="G90" s="221"/>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319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3" t="s">
        <v>1195</v>
      </c>
      <c r="D91" s="251"/>
      <c r="E91" s="252">
        <v>5.0519999999999996</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319</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3" t="s">
        <v>1196</v>
      </c>
      <c r="D92" s="251"/>
      <c r="E92" s="252">
        <v>0.91125</v>
      </c>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319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4">
        <v>21</v>
      </c>
      <c r="B93" s="235" t="s">
        <v>1197</v>
      </c>
      <c r="C93" s="245" t="s">
        <v>1198</v>
      </c>
      <c r="D93" s="236" t="s">
        <v>298</v>
      </c>
      <c r="E93" s="237">
        <v>84.311000000000007</v>
      </c>
      <c r="F93" s="238"/>
      <c r="G93" s="239">
        <f>ROUND(E93*F93,2)</f>
        <v>0</v>
      </c>
      <c r="H93" s="238"/>
      <c r="I93" s="239">
        <f>ROUND(E93*H93,2)</f>
        <v>0</v>
      </c>
      <c r="J93" s="238"/>
      <c r="K93" s="239">
        <f>ROUND(E93*J93,2)</f>
        <v>0</v>
      </c>
      <c r="L93" s="239">
        <v>21</v>
      </c>
      <c r="M93" s="239">
        <f>G93*(1+L93/100)</f>
        <v>0</v>
      </c>
      <c r="N93" s="237">
        <v>3.916E-2</v>
      </c>
      <c r="O93" s="237">
        <f>ROUND(E93*N93,2)</f>
        <v>3.3</v>
      </c>
      <c r="P93" s="237">
        <v>0</v>
      </c>
      <c r="Q93" s="237">
        <f>ROUND(E93*P93,2)</f>
        <v>0</v>
      </c>
      <c r="R93" s="239" t="s">
        <v>1173</v>
      </c>
      <c r="S93" s="239" t="s">
        <v>259</v>
      </c>
      <c r="T93" s="240" t="s">
        <v>300</v>
      </c>
      <c r="U93" s="221">
        <v>1.05</v>
      </c>
      <c r="V93" s="221">
        <f>ROUND(E93*U93,2)</f>
        <v>88.53</v>
      </c>
      <c r="W93" s="221"/>
      <c r="X93" s="221" t="s">
        <v>301</v>
      </c>
      <c r="Y93" s="221" t="s">
        <v>262</v>
      </c>
      <c r="Z93" s="210"/>
      <c r="AA93" s="210"/>
      <c r="AB93" s="210"/>
      <c r="AC93" s="210"/>
      <c r="AD93" s="210"/>
      <c r="AE93" s="210"/>
      <c r="AF93" s="210"/>
      <c r="AG93" s="210" t="s">
        <v>302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2" x14ac:dyDescent="0.2">
      <c r="A94" s="217"/>
      <c r="B94" s="218"/>
      <c r="C94" s="261" t="s">
        <v>1199</v>
      </c>
      <c r="D94" s="253"/>
      <c r="E94" s="253"/>
      <c r="F94" s="253"/>
      <c r="G94" s="253"/>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304</v>
      </c>
      <c r="AH94" s="210"/>
      <c r="AI94" s="210"/>
      <c r="AJ94" s="210"/>
      <c r="AK94" s="210"/>
      <c r="AL94" s="210"/>
      <c r="AM94" s="210"/>
      <c r="AN94" s="210"/>
      <c r="AO94" s="210"/>
      <c r="AP94" s="210"/>
      <c r="AQ94" s="210"/>
      <c r="AR94" s="210"/>
      <c r="AS94" s="210"/>
      <c r="AT94" s="210"/>
      <c r="AU94" s="210"/>
      <c r="AV94" s="210"/>
      <c r="AW94" s="210"/>
      <c r="AX94" s="210"/>
      <c r="AY94" s="210"/>
      <c r="AZ94" s="210"/>
      <c r="BA94" s="241" t="str">
        <f>C94</f>
        <v>svislé nebo šikmé (odkloněné), půdorysně přímé nebo zalomené, stěn základových pasů ve volných nebo zapažených jámách, rýhách, šachtách, včetně případných vzpěr,</v>
      </c>
      <c r="BB94" s="210"/>
      <c r="BC94" s="210"/>
      <c r="BD94" s="210"/>
      <c r="BE94" s="210"/>
      <c r="BF94" s="210"/>
      <c r="BG94" s="210"/>
      <c r="BH94" s="210"/>
    </row>
    <row r="95" spans="1:60" ht="22.5" outlineLevel="2" x14ac:dyDescent="0.2">
      <c r="A95" s="217"/>
      <c r="B95" s="218"/>
      <c r="C95" s="263" t="s">
        <v>1200</v>
      </c>
      <c r="D95" s="251"/>
      <c r="E95" s="252">
        <v>43.055999999999997</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319</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3" x14ac:dyDescent="0.2">
      <c r="A96" s="217"/>
      <c r="B96" s="218"/>
      <c r="C96" s="263" t="s">
        <v>1201</v>
      </c>
      <c r="D96" s="251"/>
      <c r="E96" s="252">
        <v>33.68</v>
      </c>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319</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63" t="s">
        <v>1202</v>
      </c>
      <c r="D97" s="251"/>
      <c r="E97" s="252">
        <v>6.0750000000000002</v>
      </c>
      <c r="F97" s="221"/>
      <c r="G97" s="221"/>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319</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63" t="s">
        <v>1203</v>
      </c>
      <c r="D98" s="251"/>
      <c r="E98" s="252">
        <v>1.5</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319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4">
        <v>22</v>
      </c>
      <c r="B99" s="235" t="s">
        <v>1204</v>
      </c>
      <c r="C99" s="245" t="s">
        <v>1205</v>
      </c>
      <c r="D99" s="236" t="s">
        <v>298</v>
      </c>
      <c r="E99" s="237">
        <v>84.311000000000007</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1173</v>
      </c>
      <c r="S99" s="239" t="s">
        <v>259</v>
      </c>
      <c r="T99" s="240" t="s">
        <v>300</v>
      </c>
      <c r="U99" s="221">
        <v>0.32</v>
      </c>
      <c r="V99" s="221">
        <f>ROUND(E99*U99,2)</f>
        <v>26.98</v>
      </c>
      <c r="W99" s="221"/>
      <c r="X99" s="221" t="s">
        <v>301</v>
      </c>
      <c r="Y99" s="221" t="s">
        <v>262</v>
      </c>
      <c r="Z99" s="210"/>
      <c r="AA99" s="210"/>
      <c r="AB99" s="210"/>
      <c r="AC99" s="210"/>
      <c r="AD99" s="210"/>
      <c r="AE99" s="210"/>
      <c r="AF99" s="210"/>
      <c r="AG99" s="210" t="s">
        <v>302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2" x14ac:dyDescent="0.2">
      <c r="A100" s="217"/>
      <c r="B100" s="218"/>
      <c r="C100" s="261" t="s">
        <v>1199</v>
      </c>
      <c r="D100" s="253"/>
      <c r="E100" s="253"/>
      <c r="F100" s="253"/>
      <c r="G100" s="253"/>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304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1" t="str">
        <f>C100</f>
        <v>svislé nebo šikmé (odkloněné), půdorysně přímé nebo zalomené, stěn základových pasů ve volných nebo zapažených jámách, rýhách, šachtách, včetně případných vzpěr,</v>
      </c>
      <c r="BB100" s="210"/>
      <c r="BC100" s="210"/>
      <c r="BD100" s="210"/>
      <c r="BE100" s="210"/>
      <c r="BF100" s="210"/>
      <c r="BG100" s="210"/>
      <c r="BH100" s="210"/>
    </row>
    <row r="101" spans="1:60" outlineLevel="2" x14ac:dyDescent="0.2">
      <c r="A101" s="217"/>
      <c r="B101" s="218"/>
      <c r="C101" s="247" t="s">
        <v>1206</v>
      </c>
      <c r="D101" s="243"/>
      <c r="E101" s="243"/>
      <c r="F101" s="243"/>
      <c r="G101" s="243"/>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265</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2" x14ac:dyDescent="0.2">
      <c r="A102" s="217"/>
      <c r="B102" s="218"/>
      <c r="C102" s="263" t="s">
        <v>1200</v>
      </c>
      <c r="D102" s="251"/>
      <c r="E102" s="252">
        <v>43.055999999999997</v>
      </c>
      <c r="F102" s="221"/>
      <c r="G102" s="221"/>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319</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3" x14ac:dyDescent="0.2">
      <c r="A103" s="217"/>
      <c r="B103" s="218"/>
      <c r="C103" s="263" t="s">
        <v>1201</v>
      </c>
      <c r="D103" s="251"/>
      <c r="E103" s="252">
        <v>33.68</v>
      </c>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319</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63" t="s">
        <v>1202</v>
      </c>
      <c r="D104" s="251"/>
      <c r="E104" s="252">
        <v>6.0750000000000002</v>
      </c>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319</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63" t="s">
        <v>1203</v>
      </c>
      <c r="D105" s="251"/>
      <c r="E105" s="252">
        <v>1.5</v>
      </c>
      <c r="F105" s="221"/>
      <c r="G105" s="221"/>
      <c r="H105" s="221"/>
      <c r="I105" s="221"/>
      <c r="J105" s="221"/>
      <c r="K105" s="221"/>
      <c r="L105" s="221"/>
      <c r="M105" s="221"/>
      <c r="N105" s="220"/>
      <c r="O105" s="220"/>
      <c r="P105" s="220"/>
      <c r="Q105" s="220"/>
      <c r="R105" s="221"/>
      <c r="S105" s="221"/>
      <c r="T105" s="221"/>
      <c r="U105" s="221"/>
      <c r="V105" s="221"/>
      <c r="W105" s="221"/>
      <c r="X105" s="221"/>
      <c r="Y105" s="221"/>
      <c r="Z105" s="210"/>
      <c r="AA105" s="210"/>
      <c r="AB105" s="210"/>
      <c r="AC105" s="210"/>
      <c r="AD105" s="210"/>
      <c r="AE105" s="210"/>
      <c r="AF105" s="210"/>
      <c r="AG105" s="210" t="s">
        <v>319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34">
        <v>23</v>
      </c>
      <c r="B106" s="235" t="s">
        <v>1207</v>
      </c>
      <c r="C106" s="245" t="s">
        <v>1208</v>
      </c>
      <c r="D106" s="236" t="s">
        <v>393</v>
      </c>
      <c r="E106" s="237">
        <v>1</v>
      </c>
      <c r="F106" s="238"/>
      <c r="G106" s="239">
        <f>ROUND(E106*F106,2)</f>
        <v>0</v>
      </c>
      <c r="H106" s="238"/>
      <c r="I106" s="239">
        <f>ROUND(E106*H106,2)</f>
        <v>0</v>
      </c>
      <c r="J106" s="238"/>
      <c r="K106" s="239">
        <f>ROUND(E106*J106,2)</f>
        <v>0</v>
      </c>
      <c r="L106" s="239">
        <v>21</v>
      </c>
      <c r="M106" s="239">
        <f>G106*(1+L106/100)</f>
        <v>0</v>
      </c>
      <c r="N106" s="237">
        <v>1.6299999999999999E-3</v>
      </c>
      <c r="O106" s="237">
        <f>ROUND(E106*N106,2)</f>
        <v>0</v>
      </c>
      <c r="P106" s="237">
        <v>0</v>
      </c>
      <c r="Q106" s="237">
        <f>ROUND(E106*P106,2)</f>
        <v>0</v>
      </c>
      <c r="R106" s="239" t="s">
        <v>1173</v>
      </c>
      <c r="S106" s="239" t="s">
        <v>259</v>
      </c>
      <c r="T106" s="240" t="s">
        <v>300</v>
      </c>
      <c r="U106" s="221">
        <v>0.4</v>
      </c>
      <c r="V106" s="221">
        <f>ROUND(E106*U106,2)</f>
        <v>0.4</v>
      </c>
      <c r="W106" s="221"/>
      <c r="X106" s="221" t="s">
        <v>301</v>
      </c>
      <c r="Y106" s="221" t="s">
        <v>262</v>
      </c>
      <c r="Z106" s="210"/>
      <c r="AA106" s="210"/>
      <c r="AB106" s="210"/>
      <c r="AC106" s="210"/>
      <c r="AD106" s="210"/>
      <c r="AE106" s="210"/>
      <c r="AF106" s="210"/>
      <c r="AG106" s="210" t="s">
        <v>302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2" x14ac:dyDescent="0.2">
      <c r="A107" s="217"/>
      <c r="B107" s="218"/>
      <c r="C107" s="261" t="s">
        <v>1209</v>
      </c>
      <c r="D107" s="253"/>
      <c r="E107" s="253"/>
      <c r="F107" s="253"/>
      <c r="G107" s="253"/>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304</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41" t="str">
        <f>C107</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07" s="210"/>
      <c r="BC107" s="210"/>
      <c r="BD107" s="210"/>
      <c r="BE107" s="210"/>
      <c r="BF107" s="210"/>
      <c r="BG107" s="210"/>
      <c r="BH107" s="210"/>
    </row>
    <row r="108" spans="1:60" ht="22.5" outlineLevel="1" x14ac:dyDescent="0.2">
      <c r="A108" s="234">
        <v>24</v>
      </c>
      <c r="B108" s="235" t="s">
        <v>1210</v>
      </c>
      <c r="C108" s="245" t="s">
        <v>1211</v>
      </c>
      <c r="D108" s="236" t="s">
        <v>393</v>
      </c>
      <c r="E108" s="237">
        <v>2</v>
      </c>
      <c r="F108" s="238"/>
      <c r="G108" s="239">
        <f>ROUND(E108*F108,2)</f>
        <v>0</v>
      </c>
      <c r="H108" s="238"/>
      <c r="I108" s="239">
        <f>ROUND(E108*H108,2)</f>
        <v>0</v>
      </c>
      <c r="J108" s="238"/>
      <c r="K108" s="239">
        <f>ROUND(E108*J108,2)</f>
        <v>0</v>
      </c>
      <c r="L108" s="239">
        <v>21</v>
      </c>
      <c r="M108" s="239">
        <f>G108*(1+L108/100)</f>
        <v>0</v>
      </c>
      <c r="N108" s="237">
        <v>3.0300000000000001E-3</v>
      </c>
      <c r="O108" s="237">
        <f>ROUND(E108*N108,2)</f>
        <v>0.01</v>
      </c>
      <c r="P108" s="237">
        <v>0</v>
      </c>
      <c r="Q108" s="237">
        <f>ROUND(E108*P108,2)</f>
        <v>0</v>
      </c>
      <c r="R108" s="239" t="s">
        <v>1173</v>
      </c>
      <c r="S108" s="239" t="s">
        <v>259</v>
      </c>
      <c r="T108" s="240" t="s">
        <v>300</v>
      </c>
      <c r="U108" s="221">
        <v>0.4</v>
      </c>
      <c r="V108" s="221">
        <f>ROUND(E108*U108,2)</f>
        <v>0.8</v>
      </c>
      <c r="W108" s="221"/>
      <c r="X108" s="221" t="s">
        <v>301</v>
      </c>
      <c r="Y108" s="221" t="s">
        <v>262</v>
      </c>
      <c r="Z108" s="210"/>
      <c r="AA108" s="210"/>
      <c r="AB108" s="210"/>
      <c r="AC108" s="210"/>
      <c r="AD108" s="210"/>
      <c r="AE108" s="210"/>
      <c r="AF108" s="210"/>
      <c r="AG108" s="210" t="s">
        <v>302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ht="22.5" outlineLevel="2" x14ac:dyDescent="0.2">
      <c r="A109" s="217"/>
      <c r="B109" s="218"/>
      <c r="C109" s="261" t="s">
        <v>1209</v>
      </c>
      <c r="D109" s="253"/>
      <c r="E109" s="253"/>
      <c r="F109" s="253"/>
      <c r="G109" s="253"/>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304</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41" t="str">
        <f>C109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09" s="210"/>
      <c r="BC109" s="210"/>
      <c r="BD109" s="210"/>
      <c r="BE109" s="210"/>
      <c r="BF109" s="210"/>
      <c r="BG109" s="210"/>
      <c r="BH109" s="210"/>
    </row>
    <row r="110" spans="1:60" ht="22.5" outlineLevel="1" x14ac:dyDescent="0.2">
      <c r="A110" s="234">
        <v>25</v>
      </c>
      <c r="B110" s="235" t="s">
        <v>1212</v>
      </c>
      <c r="C110" s="245" t="s">
        <v>1213</v>
      </c>
      <c r="D110" s="236" t="s">
        <v>393</v>
      </c>
      <c r="E110" s="237">
        <v>3</v>
      </c>
      <c r="F110" s="238"/>
      <c r="G110" s="239">
        <f>ROUND(E110*F110,2)</f>
        <v>0</v>
      </c>
      <c r="H110" s="238"/>
      <c r="I110" s="239">
        <f>ROUND(E110*H110,2)</f>
        <v>0</v>
      </c>
      <c r="J110" s="238"/>
      <c r="K110" s="239">
        <f>ROUND(E110*J110,2)</f>
        <v>0</v>
      </c>
      <c r="L110" s="239">
        <v>21</v>
      </c>
      <c r="M110" s="239">
        <f>G110*(1+L110/100)</f>
        <v>0</v>
      </c>
      <c r="N110" s="237">
        <v>4.4400000000000004E-3</v>
      </c>
      <c r="O110" s="237">
        <f>ROUND(E110*N110,2)</f>
        <v>0.01</v>
      </c>
      <c r="P110" s="237">
        <v>0</v>
      </c>
      <c r="Q110" s="237">
        <f>ROUND(E110*P110,2)</f>
        <v>0</v>
      </c>
      <c r="R110" s="239" t="s">
        <v>1173</v>
      </c>
      <c r="S110" s="239" t="s">
        <v>259</v>
      </c>
      <c r="T110" s="240" t="s">
        <v>300</v>
      </c>
      <c r="U110" s="221">
        <v>0.4</v>
      </c>
      <c r="V110" s="221">
        <f>ROUND(E110*U110,2)</f>
        <v>1.2</v>
      </c>
      <c r="W110" s="221"/>
      <c r="X110" s="221" t="s">
        <v>301</v>
      </c>
      <c r="Y110" s="221" t="s">
        <v>262</v>
      </c>
      <c r="Z110" s="210"/>
      <c r="AA110" s="210"/>
      <c r="AB110" s="210"/>
      <c r="AC110" s="210"/>
      <c r="AD110" s="210"/>
      <c r="AE110" s="210"/>
      <c r="AF110" s="210"/>
      <c r="AG110" s="210" t="s">
        <v>302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22.5" outlineLevel="2" x14ac:dyDescent="0.2">
      <c r="A111" s="217"/>
      <c r="B111" s="218"/>
      <c r="C111" s="261" t="s">
        <v>1209</v>
      </c>
      <c r="D111" s="253"/>
      <c r="E111" s="253"/>
      <c r="F111" s="253"/>
      <c r="G111" s="253"/>
      <c r="H111" s="221"/>
      <c r="I111" s="221"/>
      <c r="J111" s="221"/>
      <c r="K111" s="221"/>
      <c r="L111" s="221"/>
      <c r="M111" s="221"/>
      <c r="N111" s="220"/>
      <c r="O111" s="220"/>
      <c r="P111" s="220"/>
      <c r="Q111" s="220"/>
      <c r="R111" s="221"/>
      <c r="S111" s="221"/>
      <c r="T111" s="221"/>
      <c r="U111" s="221"/>
      <c r="V111" s="221"/>
      <c r="W111" s="221"/>
      <c r="X111" s="221"/>
      <c r="Y111" s="221"/>
      <c r="Z111" s="210"/>
      <c r="AA111" s="210"/>
      <c r="AB111" s="210"/>
      <c r="AC111" s="210"/>
      <c r="AD111" s="210"/>
      <c r="AE111" s="210"/>
      <c r="AF111" s="210"/>
      <c r="AG111" s="210" t="s">
        <v>304</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41" t="str">
        <f>C111</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11" s="210"/>
      <c r="BC111" s="210"/>
      <c r="BD111" s="210"/>
      <c r="BE111" s="210"/>
      <c r="BF111" s="210"/>
      <c r="BG111" s="210"/>
      <c r="BH111" s="210"/>
    </row>
    <row r="112" spans="1:60" outlineLevel="1" x14ac:dyDescent="0.2">
      <c r="A112" s="234">
        <v>26</v>
      </c>
      <c r="B112" s="235" t="s">
        <v>1214</v>
      </c>
      <c r="C112" s="245" t="s">
        <v>1215</v>
      </c>
      <c r="D112" s="236" t="s">
        <v>400</v>
      </c>
      <c r="E112" s="237">
        <v>1.11795</v>
      </c>
      <c r="F112" s="238"/>
      <c r="G112" s="239">
        <f>ROUND(E112*F112,2)</f>
        <v>0</v>
      </c>
      <c r="H112" s="238"/>
      <c r="I112" s="239">
        <f>ROUND(E112*H112,2)</f>
        <v>0</v>
      </c>
      <c r="J112" s="238"/>
      <c r="K112" s="239">
        <f>ROUND(E112*J112,2)</f>
        <v>0</v>
      </c>
      <c r="L112" s="239">
        <v>21</v>
      </c>
      <c r="M112" s="239">
        <f>G112*(1+L112/100)</f>
        <v>0</v>
      </c>
      <c r="N112" s="237">
        <v>1.0211600000000001</v>
      </c>
      <c r="O112" s="237">
        <f>ROUND(E112*N112,2)</f>
        <v>1.1399999999999999</v>
      </c>
      <c r="P112" s="237">
        <v>0</v>
      </c>
      <c r="Q112" s="237">
        <f>ROUND(E112*P112,2)</f>
        <v>0</v>
      </c>
      <c r="R112" s="239" t="s">
        <v>1173</v>
      </c>
      <c r="S112" s="239" t="s">
        <v>259</v>
      </c>
      <c r="T112" s="240" t="s">
        <v>300</v>
      </c>
      <c r="U112" s="221">
        <v>23.530999999999999</v>
      </c>
      <c r="V112" s="221">
        <f>ROUND(E112*U112,2)</f>
        <v>26.31</v>
      </c>
      <c r="W112" s="221"/>
      <c r="X112" s="221" t="s">
        <v>301</v>
      </c>
      <c r="Y112" s="221" t="s">
        <v>1178</v>
      </c>
      <c r="Z112" s="210"/>
      <c r="AA112" s="210"/>
      <c r="AB112" s="210"/>
      <c r="AC112" s="210"/>
      <c r="AD112" s="210"/>
      <c r="AE112" s="210"/>
      <c r="AF112" s="210"/>
      <c r="AG112" s="210" t="s">
        <v>302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63" t="s">
        <v>1216</v>
      </c>
      <c r="D113" s="251"/>
      <c r="E113" s="252">
        <v>1.11795</v>
      </c>
      <c r="F113" s="221"/>
      <c r="G113" s="221"/>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319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4">
        <v>27</v>
      </c>
      <c r="B114" s="235" t="s">
        <v>1217</v>
      </c>
      <c r="C114" s="245" t="s">
        <v>1218</v>
      </c>
      <c r="D114" s="236" t="s">
        <v>315</v>
      </c>
      <c r="E114" s="237">
        <v>14.238</v>
      </c>
      <c r="F114" s="238"/>
      <c r="G114" s="239">
        <f>ROUND(E114*F114,2)</f>
        <v>0</v>
      </c>
      <c r="H114" s="238"/>
      <c r="I114" s="239">
        <f>ROUND(E114*H114,2)</f>
        <v>0</v>
      </c>
      <c r="J114" s="238"/>
      <c r="K114" s="239">
        <f>ROUND(E114*J114,2)</f>
        <v>0</v>
      </c>
      <c r="L114" s="239">
        <v>21</v>
      </c>
      <c r="M114" s="239">
        <f>G114*(1+L114/100)</f>
        <v>0</v>
      </c>
      <c r="N114" s="237">
        <v>2.5249999999999999</v>
      </c>
      <c r="O114" s="237">
        <f>ROUND(E114*N114,2)</f>
        <v>35.950000000000003</v>
      </c>
      <c r="P114" s="237">
        <v>0</v>
      </c>
      <c r="Q114" s="237">
        <f>ROUND(E114*P114,2)</f>
        <v>0</v>
      </c>
      <c r="R114" s="239" t="s">
        <v>1173</v>
      </c>
      <c r="S114" s="239" t="s">
        <v>259</v>
      </c>
      <c r="T114" s="240" t="s">
        <v>300</v>
      </c>
      <c r="U114" s="221">
        <v>0.47699999999999998</v>
      </c>
      <c r="V114" s="221">
        <f>ROUND(E114*U114,2)</f>
        <v>6.79</v>
      </c>
      <c r="W114" s="221"/>
      <c r="X114" s="221" t="s">
        <v>301</v>
      </c>
      <c r="Y114" s="221" t="s">
        <v>262</v>
      </c>
      <c r="Z114" s="210"/>
      <c r="AA114" s="210"/>
      <c r="AB114" s="210"/>
      <c r="AC114" s="210"/>
      <c r="AD114" s="210"/>
      <c r="AE114" s="210"/>
      <c r="AF114" s="210"/>
      <c r="AG114" s="210" t="s">
        <v>302</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63" t="s">
        <v>1219</v>
      </c>
      <c r="D115" s="251"/>
      <c r="E115" s="252">
        <v>14.238</v>
      </c>
      <c r="F115" s="221"/>
      <c r="G115" s="221"/>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319</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34">
        <v>28</v>
      </c>
      <c r="B116" s="235" t="s">
        <v>1220</v>
      </c>
      <c r="C116" s="245" t="s">
        <v>1221</v>
      </c>
      <c r="D116" s="236" t="s">
        <v>315</v>
      </c>
      <c r="E116" s="237">
        <v>4.032</v>
      </c>
      <c r="F116" s="238"/>
      <c r="G116" s="239">
        <f>ROUND(E116*F116,2)</f>
        <v>0</v>
      </c>
      <c r="H116" s="238"/>
      <c r="I116" s="239">
        <f>ROUND(E116*H116,2)</f>
        <v>0</v>
      </c>
      <c r="J116" s="238"/>
      <c r="K116" s="239">
        <f>ROUND(E116*J116,2)</f>
        <v>0</v>
      </c>
      <c r="L116" s="239">
        <v>21</v>
      </c>
      <c r="M116" s="239">
        <f>G116*(1+L116/100)</f>
        <v>0</v>
      </c>
      <c r="N116" s="237">
        <v>2.5249999999999999</v>
      </c>
      <c r="O116" s="237">
        <f>ROUND(E116*N116,2)</f>
        <v>10.18</v>
      </c>
      <c r="P116" s="237">
        <v>0</v>
      </c>
      <c r="Q116" s="237">
        <f>ROUND(E116*P116,2)</f>
        <v>0</v>
      </c>
      <c r="R116" s="239" t="s">
        <v>1173</v>
      </c>
      <c r="S116" s="239" t="s">
        <v>259</v>
      </c>
      <c r="T116" s="240" t="s">
        <v>300</v>
      </c>
      <c r="U116" s="221">
        <v>0.48</v>
      </c>
      <c r="V116" s="221">
        <f>ROUND(E116*U116,2)</f>
        <v>1.94</v>
      </c>
      <c r="W116" s="221"/>
      <c r="X116" s="221" t="s">
        <v>301</v>
      </c>
      <c r="Y116" s="221" t="s">
        <v>262</v>
      </c>
      <c r="Z116" s="210"/>
      <c r="AA116" s="210"/>
      <c r="AB116" s="210"/>
      <c r="AC116" s="210"/>
      <c r="AD116" s="210"/>
      <c r="AE116" s="210"/>
      <c r="AF116" s="210"/>
      <c r="AG116" s="210" t="s">
        <v>302</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61" t="s">
        <v>1174</v>
      </c>
      <c r="D117" s="253"/>
      <c r="E117" s="253"/>
      <c r="F117" s="253"/>
      <c r="G117" s="253"/>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304</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63" t="s">
        <v>1222</v>
      </c>
      <c r="D118" s="251"/>
      <c r="E118" s="252">
        <v>4.032</v>
      </c>
      <c r="F118" s="221"/>
      <c r="G118" s="221"/>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319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34">
        <v>29</v>
      </c>
      <c r="B119" s="235" t="s">
        <v>1223</v>
      </c>
      <c r="C119" s="245" t="s">
        <v>1224</v>
      </c>
      <c r="D119" s="236" t="s">
        <v>298</v>
      </c>
      <c r="E119" s="237">
        <v>19.2</v>
      </c>
      <c r="F119" s="238"/>
      <c r="G119" s="239">
        <f>ROUND(E119*F119,2)</f>
        <v>0</v>
      </c>
      <c r="H119" s="238"/>
      <c r="I119" s="239">
        <f>ROUND(E119*H119,2)</f>
        <v>0</v>
      </c>
      <c r="J119" s="238"/>
      <c r="K119" s="239">
        <f>ROUND(E119*J119,2)</f>
        <v>0</v>
      </c>
      <c r="L119" s="239">
        <v>21</v>
      </c>
      <c r="M119" s="239">
        <f>G119*(1+L119/100)</f>
        <v>0</v>
      </c>
      <c r="N119" s="237">
        <v>3.9199999999999999E-2</v>
      </c>
      <c r="O119" s="237">
        <f>ROUND(E119*N119,2)</f>
        <v>0.75</v>
      </c>
      <c r="P119" s="237">
        <v>0</v>
      </c>
      <c r="Q119" s="237">
        <f>ROUND(E119*P119,2)</f>
        <v>0</v>
      </c>
      <c r="R119" s="239" t="s">
        <v>1173</v>
      </c>
      <c r="S119" s="239" t="s">
        <v>259</v>
      </c>
      <c r="T119" s="240" t="s">
        <v>300</v>
      </c>
      <c r="U119" s="221">
        <v>1.05</v>
      </c>
      <c r="V119" s="221">
        <f>ROUND(E119*U119,2)</f>
        <v>20.16</v>
      </c>
      <c r="W119" s="221"/>
      <c r="X119" s="221" t="s">
        <v>301</v>
      </c>
      <c r="Y119" s="221" t="s">
        <v>262</v>
      </c>
      <c r="Z119" s="210"/>
      <c r="AA119" s="210"/>
      <c r="AB119" s="210"/>
      <c r="AC119" s="210"/>
      <c r="AD119" s="210"/>
      <c r="AE119" s="210"/>
      <c r="AF119" s="210"/>
      <c r="AG119" s="210" t="s">
        <v>302</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2" x14ac:dyDescent="0.2">
      <c r="A120" s="217"/>
      <c r="B120" s="218"/>
      <c r="C120" s="261" t="s">
        <v>1225</v>
      </c>
      <c r="D120" s="253"/>
      <c r="E120" s="253"/>
      <c r="F120" s="253"/>
      <c r="G120" s="253"/>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304</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41" t="str">
        <f>C120</f>
        <v>bednění svislé nebo šikmé (odkloněné), půdorysně přímé nebo zalomené, stěn základových patek ve volných nebo zapažených jámách, rýhách, šachtách, včetně případných vzpěr,</v>
      </c>
      <c r="BB120" s="210"/>
      <c r="BC120" s="210"/>
      <c r="BD120" s="210"/>
      <c r="BE120" s="210"/>
      <c r="BF120" s="210"/>
      <c r="BG120" s="210"/>
      <c r="BH120" s="210"/>
    </row>
    <row r="121" spans="1:60" outlineLevel="2" x14ac:dyDescent="0.2">
      <c r="A121" s="217"/>
      <c r="B121" s="218"/>
      <c r="C121" s="263" t="s">
        <v>1226</v>
      </c>
      <c r="D121" s="251"/>
      <c r="E121" s="252">
        <v>19.2</v>
      </c>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319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34">
        <v>30</v>
      </c>
      <c r="B122" s="235" t="s">
        <v>1227</v>
      </c>
      <c r="C122" s="245" t="s">
        <v>1228</v>
      </c>
      <c r="D122" s="236" t="s">
        <v>298</v>
      </c>
      <c r="E122" s="237">
        <v>19.2</v>
      </c>
      <c r="F122" s="238"/>
      <c r="G122" s="239">
        <f>ROUND(E122*F122,2)</f>
        <v>0</v>
      </c>
      <c r="H122" s="238"/>
      <c r="I122" s="239">
        <f>ROUND(E122*H122,2)</f>
        <v>0</v>
      </c>
      <c r="J122" s="238"/>
      <c r="K122" s="239">
        <f>ROUND(E122*J122,2)</f>
        <v>0</v>
      </c>
      <c r="L122" s="239">
        <v>21</v>
      </c>
      <c r="M122" s="239">
        <f>G122*(1+L122/100)</f>
        <v>0</v>
      </c>
      <c r="N122" s="237">
        <v>0</v>
      </c>
      <c r="O122" s="237">
        <f>ROUND(E122*N122,2)</f>
        <v>0</v>
      </c>
      <c r="P122" s="237">
        <v>0</v>
      </c>
      <c r="Q122" s="237">
        <f>ROUND(E122*P122,2)</f>
        <v>0</v>
      </c>
      <c r="R122" s="239" t="s">
        <v>1173</v>
      </c>
      <c r="S122" s="239" t="s">
        <v>259</v>
      </c>
      <c r="T122" s="240" t="s">
        <v>300</v>
      </c>
      <c r="U122" s="221">
        <v>0.32</v>
      </c>
      <c r="V122" s="221">
        <f>ROUND(E122*U122,2)</f>
        <v>6.14</v>
      </c>
      <c r="W122" s="221"/>
      <c r="X122" s="221" t="s">
        <v>301</v>
      </c>
      <c r="Y122" s="221" t="s">
        <v>262</v>
      </c>
      <c r="Z122" s="210"/>
      <c r="AA122" s="210"/>
      <c r="AB122" s="210"/>
      <c r="AC122" s="210"/>
      <c r="AD122" s="210"/>
      <c r="AE122" s="210"/>
      <c r="AF122" s="210"/>
      <c r="AG122" s="210" t="s">
        <v>302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2" x14ac:dyDescent="0.2">
      <c r="A123" s="217"/>
      <c r="B123" s="218"/>
      <c r="C123" s="261" t="s">
        <v>1225</v>
      </c>
      <c r="D123" s="253"/>
      <c r="E123" s="253"/>
      <c r="F123" s="253"/>
      <c r="G123" s="253"/>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304</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41" t="str">
        <f>C123</f>
        <v>bednění svislé nebo šikmé (odkloněné), půdorysně přímé nebo zalomené, stěn základových patek ve volných nebo zapažených jámách, rýhách, šachtách, včetně případných vzpěr,</v>
      </c>
      <c r="BB123" s="210"/>
      <c r="BC123" s="210"/>
      <c r="BD123" s="210"/>
      <c r="BE123" s="210"/>
      <c r="BF123" s="210"/>
      <c r="BG123" s="210"/>
      <c r="BH123" s="210"/>
    </row>
    <row r="124" spans="1:60" outlineLevel="2" x14ac:dyDescent="0.2">
      <c r="A124" s="217"/>
      <c r="B124" s="218"/>
      <c r="C124" s="247" t="s">
        <v>1229</v>
      </c>
      <c r="D124" s="243"/>
      <c r="E124" s="243"/>
      <c r="F124" s="243"/>
      <c r="G124" s="243"/>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265</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2" x14ac:dyDescent="0.2">
      <c r="A125" s="217"/>
      <c r="B125" s="218"/>
      <c r="C125" s="263" t="s">
        <v>1226</v>
      </c>
      <c r="D125" s="251"/>
      <c r="E125" s="252">
        <v>19.2</v>
      </c>
      <c r="F125" s="221"/>
      <c r="G125" s="221"/>
      <c r="H125" s="221"/>
      <c r="I125" s="221"/>
      <c r="J125" s="221"/>
      <c r="K125" s="221"/>
      <c r="L125" s="221"/>
      <c r="M125" s="221"/>
      <c r="N125" s="220"/>
      <c r="O125" s="220"/>
      <c r="P125" s="220"/>
      <c r="Q125" s="220"/>
      <c r="R125" s="221"/>
      <c r="S125" s="221"/>
      <c r="T125" s="221"/>
      <c r="U125" s="221"/>
      <c r="V125" s="221"/>
      <c r="W125" s="221"/>
      <c r="X125" s="221"/>
      <c r="Y125" s="221"/>
      <c r="Z125" s="210"/>
      <c r="AA125" s="210"/>
      <c r="AB125" s="210"/>
      <c r="AC125" s="210"/>
      <c r="AD125" s="210"/>
      <c r="AE125" s="210"/>
      <c r="AF125" s="210"/>
      <c r="AG125" s="210" t="s">
        <v>319</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34">
        <v>31</v>
      </c>
      <c r="B126" s="235" t="s">
        <v>1230</v>
      </c>
      <c r="C126" s="245" t="s">
        <v>1231</v>
      </c>
      <c r="D126" s="236" t="s">
        <v>400</v>
      </c>
      <c r="E126" s="237">
        <v>0.4032</v>
      </c>
      <c r="F126" s="238"/>
      <c r="G126" s="239">
        <f>ROUND(E126*F126,2)</f>
        <v>0</v>
      </c>
      <c r="H126" s="238"/>
      <c r="I126" s="239">
        <f>ROUND(E126*H126,2)</f>
        <v>0</v>
      </c>
      <c r="J126" s="238"/>
      <c r="K126" s="239">
        <f>ROUND(E126*J126,2)</f>
        <v>0</v>
      </c>
      <c r="L126" s="239">
        <v>21</v>
      </c>
      <c r="M126" s="239">
        <f>G126*(1+L126/100)</f>
        <v>0</v>
      </c>
      <c r="N126" s="237">
        <v>1.0211600000000001</v>
      </c>
      <c r="O126" s="237">
        <f>ROUND(E126*N126,2)</f>
        <v>0.41</v>
      </c>
      <c r="P126" s="237">
        <v>0</v>
      </c>
      <c r="Q126" s="237">
        <f>ROUND(E126*P126,2)</f>
        <v>0</v>
      </c>
      <c r="R126" s="239" t="s">
        <v>1173</v>
      </c>
      <c r="S126" s="239" t="s">
        <v>259</v>
      </c>
      <c r="T126" s="240" t="s">
        <v>300</v>
      </c>
      <c r="U126" s="221">
        <v>23.530999999999999</v>
      </c>
      <c r="V126" s="221">
        <f>ROUND(E126*U126,2)</f>
        <v>9.49</v>
      </c>
      <c r="W126" s="221"/>
      <c r="X126" s="221" t="s">
        <v>301</v>
      </c>
      <c r="Y126" s="221" t="s">
        <v>1178</v>
      </c>
      <c r="Z126" s="210"/>
      <c r="AA126" s="210"/>
      <c r="AB126" s="210"/>
      <c r="AC126" s="210"/>
      <c r="AD126" s="210"/>
      <c r="AE126" s="210"/>
      <c r="AF126" s="210"/>
      <c r="AG126" s="210" t="s">
        <v>302</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61" t="s">
        <v>1179</v>
      </c>
      <c r="D127" s="253"/>
      <c r="E127" s="253"/>
      <c r="F127" s="253"/>
      <c r="G127" s="253"/>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304</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63" t="s">
        <v>1232</v>
      </c>
      <c r="D128" s="251"/>
      <c r="E128" s="252">
        <v>0.4032</v>
      </c>
      <c r="F128" s="221"/>
      <c r="G128" s="221"/>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319</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4">
        <v>32</v>
      </c>
      <c r="B129" s="235" t="s">
        <v>1233</v>
      </c>
      <c r="C129" s="245" t="s">
        <v>1234</v>
      </c>
      <c r="D129" s="236" t="s">
        <v>400</v>
      </c>
      <c r="E129" s="237">
        <v>0.17978</v>
      </c>
      <c r="F129" s="238"/>
      <c r="G129" s="239">
        <f>ROUND(E129*F129,2)</f>
        <v>0</v>
      </c>
      <c r="H129" s="238"/>
      <c r="I129" s="239">
        <f>ROUND(E129*H129,2)</f>
        <v>0</v>
      </c>
      <c r="J129" s="238"/>
      <c r="K129" s="239">
        <f>ROUND(E129*J129,2)</f>
        <v>0</v>
      </c>
      <c r="L129" s="239">
        <v>21</v>
      </c>
      <c r="M129" s="239">
        <f>G129*(1+L129/100)</f>
        <v>0</v>
      </c>
      <c r="N129" s="237">
        <v>1.0210999999999999</v>
      </c>
      <c r="O129" s="237">
        <f>ROUND(E129*N129,2)</f>
        <v>0.18</v>
      </c>
      <c r="P129" s="237">
        <v>0</v>
      </c>
      <c r="Q129" s="237">
        <f>ROUND(E129*P129,2)</f>
        <v>0</v>
      </c>
      <c r="R129" s="239" t="s">
        <v>1173</v>
      </c>
      <c r="S129" s="239" t="s">
        <v>259</v>
      </c>
      <c r="T129" s="240" t="s">
        <v>300</v>
      </c>
      <c r="U129" s="221">
        <v>29.292000000000002</v>
      </c>
      <c r="V129" s="221">
        <f>ROUND(E129*U129,2)</f>
        <v>5.27</v>
      </c>
      <c r="W129" s="221"/>
      <c r="X129" s="221" t="s">
        <v>301</v>
      </c>
      <c r="Y129" s="221" t="s">
        <v>262</v>
      </c>
      <c r="Z129" s="210"/>
      <c r="AA129" s="210"/>
      <c r="AB129" s="210"/>
      <c r="AC129" s="210"/>
      <c r="AD129" s="210"/>
      <c r="AE129" s="210"/>
      <c r="AF129" s="210"/>
      <c r="AG129" s="210" t="s">
        <v>302</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61" t="s">
        <v>1179</v>
      </c>
      <c r="D130" s="253"/>
      <c r="E130" s="253"/>
      <c r="F130" s="253"/>
      <c r="G130" s="253"/>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304</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63" t="s">
        <v>1235</v>
      </c>
      <c r="D131" s="251"/>
      <c r="E131" s="252">
        <v>0.1721</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319</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63" t="s">
        <v>1236</v>
      </c>
      <c r="D132" s="251"/>
      <c r="E132" s="252">
        <v>7.6800000000000002E-3</v>
      </c>
      <c r="F132" s="221"/>
      <c r="G132" s="221"/>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319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2.5" outlineLevel="1" x14ac:dyDescent="0.2">
      <c r="A133" s="234">
        <v>33</v>
      </c>
      <c r="B133" s="235" t="s">
        <v>1237</v>
      </c>
      <c r="C133" s="245" t="s">
        <v>1238</v>
      </c>
      <c r="D133" s="236" t="s">
        <v>309</v>
      </c>
      <c r="E133" s="237">
        <v>1.5</v>
      </c>
      <c r="F133" s="238"/>
      <c r="G133" s="239">
        <f>ROUND(E133*F133,2)</f>
        <v>0</v>
      </c>
      <c r="H133" s="238"/>
      <c r="I133" s="239">
        <f>ROUND(E133*H133,2)</f>
        <v>0</v>
      </c>
      <c r="J133" s="238"/>
      <c r="K133" s="239">
        <f>ROUND(E133*J133,2)</f>
        <v>0</v>
      </c>
      <c r="L133" s="239">
        <v>21</v>
      </c>
      <c r="M133" s="239">
        <f>G133*(1+L133/100)</f>
        <v>0</v>
      </c>
      <c r="N133" s="237">
        <v>3.3E-4</v>
      </c>
      <c r="O133" s="237">
        <f>ROUND(E133*N133,2)</f>
        <v>0</v>
      </c>
      <c r="P133" s="237">
        <v>0</v>
      </c>
      <c r="Q133" s="237">
        <f>ROUND(E133*P133,2)</f>
        <v>0</v>
      </c>
      <c r="R133" s="239" t="s">
        <v>1239</v>
      </c>
      <c r="S133" s="239" t="s">
        <v>259</v>
      </c>
      <c r="T133" s="240" t="s">
        <v>300</v>
      </c>
      <c r="U133" s="221">
        <v>9.7000000000000003E-2</v>
      </c>
      <c r="V133" s="221">
        <f>ROUND(E133*U133,2)</f>
        <v>0.15</v>
      </c>
      <c r="W133" s="221"/>
      <c r="X133" s="221" t="s">
        <v>301</v>
      </c>
      <c r="Y133" s="221" t="s">
        <v>262</v>
      </c>
      <c r="Z133" s="210"/>
      <c r="AA133" s="210"/>
      <c r="AB133" s="210"/>
      <c r="AC133" s="210"/>
      <c r="AD133" s="210"/>
      <c r="AE133" s="210"/>
      <c r="AF133" s="210"/>
      <c r="AG133" s="210" t="s">
        <v>302</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46" t="s">
        <v>1240</v>
      </c>
      <c r="D134" s="242"/>
      <c r="E134" s="242"/>
      <c r="F134" s="242"/>
      <c r="G134" s="242"/>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265</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1" x14ac:dyDescent="0.2">
      <c r="A135" s="234">
        <v>34</v>
      </c>
      <c r="B135" s="235" t="s">
        <v>1241</v>
      </c>
      <c r="C135" s="245" t="s">
        <v>1242</v>
      </c>
      <c r="D135" s="236" t="s">
        <v>309</v>
      </c>
      <c r="E135" s="237">
        <v>1.5</v>
      </c>
      <c r="F135" s="238"/>
      <c r="G135" s="239">
        <f>ROUND(E135*F135,2)</f>
        <v>0</v>
      </c>
      <c r="H135" s="238"/>
      <c r="I135" s="239">
        <f>ROUND(E135*H135,2)</f>
        <v>0</v>
      </c>
      <c r="J135" s="238"/>
      <c r="K135" s="239">
        <f>ROUND(E135*J135,2)</f>
        <v>0</v>
      </c>
      <c r="L135" s="239">
        <v>21</v>
      </c>
      <c r="M135" s="239">
        <f>G135*(1+L135/100)</f>
        <v>0</v>
      </c>
      <c r="N135" s="237">
        <v>1.4400000000000001E-3</v>
      </c>
      <c r="O135" s="237">
        <f>ROUND(E135*N135,2)</f>
        <v>0</v>
      </c>
      <c r="P135" s="237">
        <v>0</v>
      </c>
      <c r="Q135" s="237">
        <f>ROUND(E135*P135,2)</f>
        <v>0</v>
      </c>
      <c r="R135" s="239" t="s">
        <v>1239</v>
      </c>
      <c r="S135" s="239" t="s">
        <v>259</v>
      </c>
      <c r="T135" s="240" t="s">
        <v>300</v>
      </c>
      <c r="U135" s="221">
        <v>0.106</v>
      </c>
      <c r="V135" s="221">
        <f>ROUND(E135*U135,2)</f>
        <v>0.16</v>
      </c>
      <c r="W135" s="221"/>
      <c r="X135" s="221" t="s">
        <v>301</v>
      </c>
      <c r="Y135" s="221" t="s">
        <v>262</v>
      </c>
      <c r="Z135" s="210"/>
      <c r="AA135" s="210"/>
      <c r="AB135" s="210"/>
      <c r="AC135" s="210"/>
      <c r="AD135" s="210"/>
      <c r="AE135" s="210"/>
      <c r="AF135" s="210"/>
      <c r="AG135" s="210" t="s">
        <v>302</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46" t="s">
        <v>1240</v>
      </c>
      <c r="D136" s="242"/>
      <c r="E136" s="242"/>
      <c r="F136" s="242"/>
      <c r="G136" s="242"/>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265</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34">
        <v>35</v>
      </c>
      <c r="B137" s="235" t="s">
        <v>1243</v>
      </c>
      <c r="C137" s="245" t="s">
        <v>1244</v>
      </c>
      <c r="D137" s="236" t="s">
        <v>315</v>
      </c>
      <c r="E137" s="237">
        <v>0.39600000000000002</v>
      </c>
      <c r="F137" s="238"/>
      <c r="G137" s="239">
        <f>ROUND(E137*F137,2)</f>
        <v>0</v>
      </c>
      <c r="H137" s="238"/>
      <c r="I137" s="239">
        <f>ROUND(E137*H137,2)</f>
        <v>0</v>
      </c>
      <c r="J137" s="238"/>
      <c r="K137" s="239">
        <f>ROUND(E137*J137,2)</f>
        <v>0</v>
      </c>
      <c r="L137" s="239">
        <v>21</v>
      </c>
      <c r="M137" s="239">
        <f>G137*(1+L137/100)</f>
        <v>0</v>
      </c>
      <c r="N137" s="237">
        <v>2.5301300000000002</v>
      </c>
      <c r="O137" s="237">
        <f>ROUND(E137*N137,2)</f>
        <v>1</v>
      </c>
      <c r="P137" s="237">
        <v>0</v>
      </c>
      <c r="Q137" s="237">
        <f>ROUND(E137*P137,2)</f>
        <v>0</v>
      </c>
      <c r="R137" s="239"/>
      <c r="S137" s="239" t="s">
        <v>424</v>
      </c>
      <c r="T137" s="240" t="s">
        <v>300</v>
      </c>
      <c r="U137" s="221">
        <v>1.212</v>
      </c>
      <c r="V137" s="221">
        <f>ROUND(E137*U137,2)</f>
        <v>0.48</v>
      </c>
      <c r="W137" s="221"/>
      <c r="X137" s="221" t="s">
        <v>301</v>
      </c>
      <c r="Y137" s="221" t="s">
        <v>262</v>
      </c>
      <c r="Z137" s="210"/>
      <c r="AA137" s="210"/>
      <c r="AB137" s="210"/>
      <c r="AC137" s="210"/>
      <c r="AD137" s="210"/>
      <c r="AE137" s="210"/>
      <c r="AF137" s="210"/>
      <c r="AG137" s="210" t="s">
        <v>302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46" t="s">
        <v>1245</v>
      </c>
      <c r="D138" s="242"/>
      <c r="E138" s="242"/>
      <c r="F138" s="242"/>
      <c r="G138" s="242"/>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265</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17"/>
      <c r="B139" s="218"/>
      <c r="C139" s="263" t="s">
        <v>1246</v>
      </c>
      <c r="D139" s="251"/>
      <c r="E139" s="252">
        <v>0.39600000000000002</v>
      </c>
      <c r="F139" s="221"/>
      <c r="G139" s="221"/>
      <c r="H139" s="221"/>
      <c r="I139" s="221"/>
      <c r="J139" s="221"/>
      <c r="K139" s="221"/>
      <c r="L139" s="221"/>
      <c r="M139" s="221"/>
      <c r="N139" s="220"/>
      <c r="O139" s="220"/>
      <c r="P139" s="220"/>
      <c r="Q139" s="220"/>
      <c r="R139" s="221"/>
      <c r="S139" s="221"/>
      <c r="T139" s="221"/>
      <c r="U139" s="221"/>
      <c r="V139" s="221"/>
      <c r="W139" s="221"/>
      <c r="X139" s="221"/>
      <c r="Y139" s="221"/>
      <c r="Z139" s="210"/>
      <c r="AA139" s="210"/>
      <c r="AB139" s="210"/>
      <c r="AC139" s="210"/>
      <c r="AD139" s="210"/>
      <c r="AE139" s="210"/>
      <c r="AF139" s="210"/>
      <c r="AG139" s="210" t="s">
        <v>319</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34">
        <v>36</v>
      </c>
      <c r="B140" s="235" t="s">
        <v>1247</v>
      </c>
      <c r="C140" s="245" t="s">
        <v>1248</v>
      </c>
      <c r="D140" s="236" t="s">
        <v>400</v>
      </c>
      <c r="E140" s="237">
        <v>162.15178</v>
      </c>
      <c r="F140" s="238"/>
      <c r="G140" s="239">
        <f>ROUND(E140*F140,2)</f>
        <v>0</v>
      </c>
      <c r="H140" s="238"/>
      <c r="I140" s="239">
        <f>ROUND(E140*H140,2)</f>
        <v>0</v>
      </c>
      <c r="J140" s="238"/>
      <c r="K140" s="239">
        <f>ROUND(E140*J140,2)</f>
        <v>0</v>
      </c>
      <c r="L140" s="239">
        <v>21</v>
      </c>
      <c r="M140" s="239">
        <f>G140*(1+L140/100)</f>
        <v>0</v>
      </c>
      <c r="N140" s="237">
        <v>0</v>
      </c>
      <c r="O140" s="237">
        <f>ROUND(E140*N140,2)</f>
        <v>0</v>
      </c>
      <c r="P140" s="237">
        <v>0</v>
      </c>
      <c r="Q140" s="237">
        <f>ROUND(E140*P140,2)</f>
        <v>0</v>
      </c>
      <c r="R140" s="239" t="s">
        <v>1173</v>
      </c>
      <c r="S140" s="239" t="s">
        <v>259</v>
      </c>
      <c r="T140" s="240" t="s">
        <v>300</v>
      </c>
      <c r="U140" s="221">
        <v>0.85199999999999998</v>
      </c>
      <c r="V140" s="221">
        <f>ROUND(E140*U140,2)</f>
        <v>138.15</v>
      </c>
      <c r="W140" s="221"/>
      <c r="X140" s="221" t="s">
        <v>401</v>
      </c>
      <c r="Y140" s="221" t="s">
        <v>262</v>
      </c>
      <c r="Z140" s="210"/>
      <c r="AA140" s="210"/>
      <c r="AB140" s="210"/>
      <c r="AC140" s="210"/>
      <c r="AD140" s="210"/>
      <c r="AE140" s="210"/>
      <c r="AF140" s="210"/>
      <c r="AG140" s="210" t="s">
        <v>402</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2.5" outlineLevel="2" x14ac:dyDescent="0.2">
      <c r="A141" s="217"/>
      <c r="B141" s="218"/>
      <c r="C141" s="261" t="s">
        <v>1249</v>
      </c>
      <c r="D141" s="253"/>
      <c r="E141" s="253"/>
      <c r="F141" s="253"/>
      <c r="G141" s="253"/>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304</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41" t="str">
        <f>C141</f>
        <v>přesun hmot pro budovy občanské výstavby (JKSO 801), budovy pro bydlení (JKSO 803) budovy pro výrobu a služby (JKSO 812) s nosnou svislou konstrukcí zděnou z cihel nebo tvárnic nebo kovovou</v>
      </c>
      <c r="BB141" s="210"/>
      <c r="BC141" s="210"/>
      <c r="BD141" s="210"/>
      <c r="BE141" s="210"/>
      <c r="BF141" s="210"/>
      <c r="BG141" s="210"/>
      <c r="BH141" s="210"/>
    </row>
    <row r="142" spans="1:60" x14ac:dyDescent="0.2">
      <c r="A142" s="224" t="s">
        <v>254</v>
      </c>
      <c r="B142" s="225" t="s">
        <v>107</v>
      </c>
      <c r="C142" s="244" t="s">
        <v>108</v>
      </c>
      <c r="D142" s="226"/>
      <c r="E142" s="227"/>
      <c r="F142" s="228"/>
      <c r="G142" s="228">
        <f>SUMIF(AG143:AG169,"&lt;&gt;NOR",G143:G169)</f>
        <v>0</v>
      </c>
      <c r="H142" s="228"/>
      <c r="I142" s="228">
        <f>SUM(I143:I169)</f>
        <v>0</v>
      </c>
      <c r="J142" s="228"/>
      <c r="K142" s="228">
        <f>SUM(K143:K169)</f>
        <v>0</v>
      </c>
      <c r="L142" s="228"/>
      <c r="M142" s="228">
        <f>SUM(M143:M169)</f>
        <v>0</v>
      </c>
      <c r="N142" s="227"/>
      <c r="O142" s="227">
        <f>SUM(O143:O169)</f>
        <v>30.79</v>
      </c>
      <c r="P142" s="227"/>
      <c r="Q142" s="227">
        <f>SUM(Q143:Q169)</f>
        <v>0</v>
      </c>
      <c r="R142" s="228"/>
      <c r="S142" s="228"/>
      <c r="T142" s="229"/>
      <c r="U142" s="223"/>
      <c r="V142" s="223">
        <f>SUM(V143:V169)</f>
        <v>2208.7800000000002</v>
      </c>
      <c r="W142" s="223"/>
      <c r="X142" s="223"/>
      <c r="Y142" s="223"/>
      <c r="AG142" t="s">
        <v>255</v>
      </c>
    </row>
    <row r="143" spans="1:60" outlineLevel="1" x14ac:dyDescent="0.2">
      <c r="A143" s="234">
        <v>37</v>
      </c>
      <c r="B143" s="235" t="s">
        <v>1250</v>
      </c>
      <c r="C143" s="245" t="s">
        <v>1251</v>
      </c>
      <c r="D143" s="236" t="s">
        <v>672</v>
      </c>
      <c r="E143" s="237">
        <v>26295</v>
      </c>
      <c r="F143" s="238"/>
      <c r="G143" s="239">
        <f>ROUND(E143*F143,2)</f>
        <v>0</v>
      </c>
      <c r="H143" s="238"/>
      <c r="I143" s="239">
        <f>ROUND(E143*H143,2)</f>
        <v>0</v>
      </c>
      <c r="J143" s="238"/>
      <c r="K143" s="239">
        <f>ROUND(E143*J143,2)</f>
        <v>0</v>
      </c>
      <c r="L143" s="239">
        <v>21</v>
      </c>
      <c r="M143" s="239">
        <f>G143*(1+L143/100)</f>
        <v>0</v>
      </c>
      <c r="N143" s="237">
        <v>5.0000000000000002E-5</v>
      </c>
      <c r="O143" s="237">
        <f>ROUND(E143*N143,2)</f>
        <v>1.31</v>
      </c>
      <c r="P143" s="237">
        <v>0</v>
      </c>
      <c r="Q143" s="237">
        <f>ROUND(E143*P143,2)</f>
        <v>0</v>
      </c>
      <c r="R143" s="239" t="s">
        <v>1252</v>
      </c>
      <c r="S143" s="239" t="s">
        <v>259</v>
      </c>
      <c r="T143" s="240" t="s">
        <v>300</v>
      </c>
      <c r="U143" s="221">
        <v>8.4000000000000005E-2</v>
      </c>
      <c r="V143" s="221">
        <f>ROUND(E143*U143,2)</f>
        <v>2208.7800000000002</v>
      </c>
      <c r="W143" s="221"/>
      <c r="X143" s="221" t="s">
        <v>301</v>
      </c>
      <c r="Y143" s="221" t="s">
        <v>262</v>
      </c>
      <c r="Z143" s="210"/>
      <c r="AA143" s="210"/>
      <c r="AB143" s="210"/>
      <c r="AC143" s="210"/>
      <c r="AD143" s="210"/>
      <c r="AE143" s="210"/>
      <c r="AF143" s="210"/>
      <c r="AG143" s="210" t="s">
        <v>1253</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63" t="s">
        <v>1254</v>
      </c>
      <c r="D144" s="251"/>
      <c r="E144" s="252"/>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319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63" t="s">
        <v>1255</v>
      </c>
      <c r="D145" s="251"/>
      <c r="E145" s="252"/>
      <c r="F145" s="221"/>
      <c r="G145" s="221"/>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319</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63" t="s">
        <v>1256</v>
      </c>
      <c r="D146" s="251"/>
      <c r="E146" s="252">
        <v>15600</v>
      </c>
      <c r="F146" s="221"/>
      <c r="G146" s="221"/>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319</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63" t="s">
        <v>1257</v>
      </c>
      <c r="D147" s="251"/>
      <c r="E147" s="252">
        <v>9870</v>
      </c>
      <c r="F147" s="221"/>
      <c r="G147" s="221"/>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319</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63" t="s">
        <v>1258</v>
      </c>
      <c r="D148" s="251"/>
      <c r="E148" s="252">
        <v>825</v>
      </c>
      <c r="F148" s="221"/>
      <c r="G148" s="221"/>
      <c r="H148" s="221"/>
      <c r="I148" s="221"/>
      <c r="J148" s="221"/>
      <c r="K148" s="221"/>
      <c r="L148" s="221"/>
      <c r="M148" s="221"/>
      <c r="N148" s="220"/>
      <c r="O148" s="220"/>
      <c r="P148" s="220"/>
      <c r="Q148" s="220"/>
      <c r="R148" s="221"/>
      <c r="S148" s="221"/>
      <c r="T148" s="221"/>
      <c r="U148" s="221"/>
      <c r="V148" s="221"/>
      <c r="W148" s="221"/>
      <c r="X148" s="221"/>
      <c r="Y148" s="221"/>
      <c r="Z148" s="210"/>
      <c r="AA148" s="210"/>
      <c r="AB148" s="210"/>
      <c r="AC148" s="210"/>
      <c r="AD148" s="210"/>
      <c r="AE148" s="210"/>
      <c r="AF148" s="210"/>
      <c r="AG148" s="210" t="s">
        <v>319</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4">
        <v>38</v>
      </c>
      <c r="B149" s="235" t="s">
        <v>1259</v>
      </c>
      <c r="C149" s="245" t="s">
        <v>1260</v>
      </c>
      <c r="D149" s="236" t="s">
        <v>400</v>
      </c>
      <c r="E149" s="237">
        <v>26.295000000000002</v>
      </c>
      <c r="F149" s="238"/>
      <c r="G149" s="239">
        <f>ROUND(E149*F149,2)</f>
        <v>0</v>
      </c>
      <c r="H149" s="238"/>
      <c r="I149" s="239">
        <f>ROUND(E149*H149,2)</f>
        <v>0</v>
      </c>
      <c r="J149" s="238"/>
      <c r="K149" s="239">
        <f>ROUND(E149*J149,2)</f>
        <v>0</v>
      </c>
      <c r="L149" s="239">
        <v>21</v>
      </c>
      <c r="M149" s="239">
        <f>G149*(1+L149/100)</f>
        <v>0</v>
      </c>
      <c r="N149" s="237">
        <v>0</v>
      </c>
      <c r="O149" s="237">
        <f>ROUND(E149*N149,2)</f>
        <v>0</v>
      </c>
      <c r="P149" s="237">
        <v>0</v>
      </c>
      <c r="Q149" s="237">
        <f>ROUND(E149*P149,2)</f>
        <v>0</v>
      </c>
      <c r="R149" s="239"/>
      <c r="S149" s="239" t="s">
        <v>1261</v>
      </c>
      <c r="T149" s="240" t="s">
        <v>1262</v>
      </c>
      <c r="U149" s="221">
        <v>0</v>
      </c>
      <c r="V149" s="221">
        <f>ROUND(E149*U149,2)</f>
        <v>0</v>
      </c>
      <c r="W149" s="221"/>
      <c r="X149" s="221" t="s">
        <v>301</v>
      </c>
      <c r="Y149" s="221" t="s">
        <v>262</v>
      </c>
      <c r="Z149" s="210"/>
      <c r="AA149" s="210"/>
      <c r="AB149" s="210"/>
      <c r="AC149" s="210"/>
      <c r="AD149" s="210"/>
      <c r="AE149" s="210"/>
      <c r="AF149" s="210"/>
      <c r="AG149" s="210" t="s">
        <v>1253</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63" t="s">
        <v>1263</v>
      </c>
      <c r="D150" s="251"/>
      <c r="E150" s="252"/>
      <c r="F150" s="221"/>
      <c r="G150" s="221"/>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319</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63" t="s">
        <v>1264</v>
      </c>
      <c r="D151" s="251"/>
      <c r="E151" s="252">
        <v>15.6</v>
      </c>
      <c r="F151" s="221"/>
      <c r="G151" s="221"/>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319</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63" t="s">
        <v>1265</v>
      </c>
      <c r="D152" s="251"/>
      <c r="E152" s="252">
        <v>9.8699999999999992</v>
      </c>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319</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63" t="s">
        <v>1266</v>
      </c>
      <c r="D153" s="251"/>
      <c r="E153" s="252">
        <v>0.82499999999999996</v>
      </c>
      <c r="F153" s="221"/>
      <c r="G153" s="221"/>
      <c r="H153" s="221"/>
      <c r="I153" s="221"/>
      <c r="J153" s="221"/>
      <c r="K153" s="221"/>
      <c r="L153" s="221"/>
      <c r="M153" s="221"/>
      <c r="N153" s="220"/>
      <c r="O153" s="220"/>
      <c r="P153" s="220"/>
      <c r="Q153" s="220"/>
      <c r="R153" s="221"/>
      <c r="S153" s="221"/>
      <c r="T153" s="221"/>
      <c r="U153" s="221"/>
      <c r="V153" s="221"/>
      <c r="W153" s="221"/>
      <c r="X153" s="221"/>
      <c r="Y153" s="221"/>
      <c r="Z153" s="210"/>
      <c r="AA153" s="210"/>
      <c r="AB153" s="210"/>
      <c r="AC153" s="210"/>
      <c r="AD153" s="210"/>
      <c r="AE153" s="210"/>
      <c r="AF153" s="210"/>
      <c r="AG153" s="210" t="s">
        <v>319</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34">
        <v>39</v>
      </c>
      <c r="B154" s="235" t="s">
        <v>1267</v>
      </c>
      <c r="C154" s="245" t="s">
        <v>1268</v>
      </c>
      <c r="D154" s="236" t="s">
        <v>672</v>
      </c>
      <c r="E154" s="237">
        <v>26295</v>
      </c>
      <c r="F154" s="238"/>
      <c r="G154" s="239">
        <f>ROUND(E154*F154,2)</f>
        <v>0</v>
      </c>
      <c r="H154" s="238"/>
      <c r="I154" s="239">
        <f>ROUND(E154*H154,2)</f>
        <v>0</v>
      </c>
      <c r="J154" s="238"/>
      <c r="K154" s="239">
        <f>ROUND(E154*J154,2)</f>
        <v>0</v>
      </c>
      <c r="L154" s="239">
        <v>21</v>
      </c>
      <c r="M154" s="239">
        <f>G154*(1+L154/100)</f>
        <v>0</v>
      </c>
      <c r="N154" s="237">
        <v>1E-3</v>
      </c>
      <c r="O154" s="237">
        <f>ROUND(E154*N154,2)</f>
        <v>26.3</v>
      </c>
      <c r="P154" s="237">
        <v>0</v>
      </c>
      <c r="Q154" s="237">
        <f>ROUND(E154*P154,2)</f>
        <v>0</v>
      </c>
      <c r="R154" s="239"/>
      <c r="S154" s="239" t="s">
        <v>424</v>
      </c>
      <c r="T154" s="240" t="s">
        <v>260</v>
      </c>
      <c r="U154" s="221">
        <v>0</v>
      </c>
      <c r="V154" s="221">
        <f>ROUND(E154*U154,2)</f>
        <v>0</v>
      </c>
      <c r="W154" s="221"/>
      <c r="X154" s="221" t="s">
        <v>301</v>
      </c>
      <c r="Y154" s="221" t="s">
        <v>262</v>
      </c>
      <c r="Z154" s="210"/>
      <c r="AA154" s="210"/>
      <c r="AB154" s="210"/>
      <c r="AC154" s="210"/>
      <c r="AD154" s="210"/>
      <c r="AE154" s="210"/>
      <c r="AF154" s="210"/>
      <c r="AG154" s="210" t="s">
        <v>1253</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63" t="s">
        <v>1269</v>
      </c>
      <c r="D155" s="251"/>
      <c r="E155" s="252">
        <v>26295</v>
      </c>
      <c r="F155" s="221"/>
      <c r="G155" s="221"/>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319</v>
      </c>
      <c r="AH155" s="210">
        <v>5</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54">
        <v>40</v>
      </c>
      <c r="B156" s="255" t="s">
        <v>1270</v>
      </c>
      <c r="C156" s="262" t="s">
        <v>1271</v>
      </c>
      <c r="D156" s="256" t="s">
        <v>672</v>
      </c>
      <c r="E156" s="257">
        <v>26295</v>
      </c>
      <c r="F156" s="258"/>
      <c r="G156" s="259">
        <f>ROUND(E156*F156,2)</f>
        <v>0</v>
      </c>
      <c r="H156" s="258"/>
      <c r="I156" s="259">
        <f>ROUND(E156*H156,2)</f>
        <v>0</v>
      </c>
      <c r="J156" s="258"/>
      <c r="K156" s="259">
        <f>ROUND(E156*J156,2)</f>
        <v>0</v>
      </c>
      <c r="L156" s="259">
        <v>21</v>
      </c>
      <c r="M156" s="259">
        <f>G156*(1+L156/100)</f>
        <v>0</v>
      </c>
      <c r="N156" s="257">
        <v>0</v>
      </c>
      <c r="O156" s="257">
        <f>ROUND(E156*N156,2)</f>
        <v>0</v>
      </c>
      <c r="P156" s="257">
        <v>0</v>
      </c>
      <c r="Q156" s="257">
        <f>ROUND(E156*P156,2)</f>
        <v>0</v>
      </c>
      <c r="R156" s="259"/>
      <c r="S156" s="259" t="s">
        <v>424</v>
      </c>
      <c r="T156" s="260" t="s">
        <v>260</v>
      </c>
      <c r="U156" s="221">
        <v>0</v>
      </c>
      <c r="V156" s="221">
        <f>ROUND(E156*U156,2)</f>
        <v>0</v>
      </c>
      <c r="W156" s="221"/>
      <c r="X156" s="221" t="s">
        <v>301</v>
      </c>
      <c r="Y156" s="221" t="s">
        <v>262</v>
      </c>
      <c r="Z156" s="210"/>
      <c r="AA156" s="210"/>
      <c r="AB156" s="210"/>
      <c r="AC156" s="210"/>
      <c r="AD156" s="210"/>
      <c r="AE156" s="210"/>
      <c r="AF156" s="210"/>
      <c r="AG156" s="210" t="s">
        <v>1253</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34">
        <v>41</v>
      </c>
      <c r="B157" s="235" t="s">
        <v>1272</v>
      </c>
      <c r="C157" s="245" t="s">
        <v>1273</v>
      </c>
      <c r="D157" s="236" t="s">
        <v>298</v>
      </c>
      <c r="E157" s="237">
        <v>436</v>
      </c>
      <c r="F157" s="238"/>
      <c r="G157" s="239">
        <f>ROUND(E157*F157,2)</f>
        <v>0</v>
      </c>
      <c r="H157" s="238"/>
      <c r="I157" s="239">
        <f>ROUND(E157*H157,2)</f>
        <v>0</v>
      </c>
      <c r="J157" s="238"/>
      <c r="K157" s="239">
        <f>ROUND(E157*J157,2)</f>
        <v>0</v>
      </c>
      <c r="L157" s="239">
        <v>21</v>
      </c>
      <c r="M157" s="239">
        <f>G157*(1+L157/100)</f>
        <v>0</v>
      </c>
      <c r="N157" s="237">
        <v>0</v>
      </c>
      <c r="O157" s="237">
        <f>ROUND(E157*N157,2)</f>
        <v>0</v>
      </c>
      <c r="P157" s="237">
        <v>0</v>
      </c>
      <c r="Q157" s="237">
        <f>ROUND(E157*P157,2)</f>
        <v>0</v>
      </c>
      <c r="R157" s="239"/>
      <c r="S157" s="239" t="s">
        <v>1261</v>
      </c>
      <c r="T157" s="240" t="s">
        <v>1262</v>
      </c>
      <c r="U157" s="221">
        <v>0</v>
      </c>
      <c r="V157" s="221">
        <f>ROUND(E157*U157,2)</f>
        <v>0</v>
      </c>
      <c r="W157" s="221"/>
      <c r="X157" s="221" t="s">
        <v>301</v>
      </c>
      <c r="Y157" s="221" t="s">
        <v>262</v>
      </c>
      <c r="Z157" s="210"/>
      <c r="AA157" s="210"/>
      <c r="AB157" s="210"/>
      <c r="AC157" s="210"/>
      <c r="AD157" s="210"/>
      <c r="AE157" s="210"/>
      <c r="AF157" s="210"/>
      <c r="AG157" s="210" t="s">
        <v>1253</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63" t="s">
        <v>1274</v>
      </c>
      <c r="D158" s="251"/>
      <c r="E158" s="252">
        <v>218</v>
      </c>
      <c r="F158" s="221"/>
      <c r="G158" s="221"/>
      <c r="H158" s="221"/>
      <c r="I158" s="221"/>
      <c r="J158" s="221"/>
      <c r="K158" s="221"/>
      <c r="L158" s="221"/>
      <c r="M158" s="221"/>
      <c r="N158" s="220"/>
      <c r="O158" s="220"/>
      <c r="P158" s="220"/>
      <c r="Q158" s="220"/>
      <c r="R158" s="221"/>
      <c r="S158" s="221"/>
      <c r="T158" s="221"/>
      <c r="U158" s="221"/>
      <c r="V158" s="221"/>
      <c r="W158" s="221"/>
      <c r="X158" s="221"/>
      <c r="Y158" s="221"/>
      <c r="Z158" s="210"/>
      <c r="AA158" s="210"/>
      <c r="AB158" s="210"/>
      <c r="AC158" s="210"/>
      <c r="AD158" s="210"/>
      <c r="AE158" s="210"/>
      <c r="AF158" s="210"/>
      <c r="AG158" s="210" t="s">
        <v>319</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63" t="s">
        <v>1275</v>
      </c>
      <c r="D159" s="251"/>
      <c r="E159" s="252">
        <v>218</v>
      </c>
      <c r="F159" s="221"/>
      <c r="G159" s="221"/>
      <c r="H159" s="221"/>
      <c r="I159" s="221"/>
      <c r="J159" s="221"/>
      <c r="K159" s="221"/>
      <c r="L159" s="221"/>
      <c r="M159" s="221"/>
      <c r="N159" s="220"/>
      <c r="O159" s="220"/>
      <c r="P159" s="220"/>
      <c r="Q159" s="220"/>
      <c r="R159" s="221"/>
      <c r="S159" s="221"/>
      <c r="T159" s="221"/>
      <c r="U159" s="221"/>
      <c r="V159" s="221"/>
      <c r="W159" s="221"/>
      <c r="X159" s="221"/>
      <c r="Y159" s="221"/>
      <c r="Z159" s="210"/>
      <c r="AA159" s="210"/>
      <c r="AB159" s="210"/>
      <c r="AC159" s="210"/>
      <c r="AD159" s="210"/>
      <c r="AE159" s="210"/>
      <c r="AF159" s="210"/>
      <c r="AG159" s="210" t="s">
        <v>319</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4">
        <v>42</v>
      </c>
      <c r="B160" s="235" t="s">
        <v>1276</v>
      </c>
      <c r="C160" s="245" t="s">
        <v>1277</v>
      </c>
      <c r="D160" s="236" t="s">
        <v>393</v>
      </c>
      <c r="E160" s="237">
        <v>69</v>
      </c>
      <c r="F160" s="238"/>
      <c r="G160" s="239">
        <f>ROUND(E160*F160,2)</f>
        <v>0</v>
      </c>
      <c r="H160" s="238"/>
      <c r="I160" s="239">
        <f>ROUND(E160*H160,2)</f>
        <v>0</v>
      </c>
      <c r="J160" s="238"/>
      <c r="K160" s="239">
        <f>ROUND(E160*J160,2)</f>
        <v>0</v>
      </c>
      <c r="L160" s="239">
        <v>21</v>
      </c>
      <c r="M160" s="239">
        <f>G160*(1+L160/100)</f>
        <v>0</v>
      </c>
      <c r="N160" s="237">
        <v>0</v>
      </c>
      <c r="O160" s="237">
        <f>ROUND(E160*N160,2)</f>
        <v>0</v>
      </c>
      <c r="P160" s="237">
        <v>0</v>
      </c>
      <c r="Q160" s="237">
        <f>ROUND(E160*P160,2)</f>
        <v>0</v>
      </c>
      <c r="R160" s="239"/>
      <c r="S160" s="239" t="s">
        <v>1261</v>
      </c>
      <c r="T160" s="240" t="s">
        <v>1262</v>
      </c>
      <c r="U160" s="221">
        <v>0</v>
      </c>
      <c r="V160" s="221">
        <f>ROUND(E160*U160,2)</f>
        <v>0</v>
      </c>
      <c r="W160" s="221"/>
      <c r="X160" s="221" t="s">
        <v>301</v>
      </c>
      <c r="Y160" s="221" t="s">
        <v>262</v>
      </c>
      <c r="Z160" s="210"/>
      <c r="AA160" s="210"/>
      <c r="AB160" s="210"/>
      <c r="AC160" s="210"/>
      <c r="AD160" s="210"/>
      <c r="AE160" s="210"/>
      <c r="AF160" s="210"/>
      <c r="AG160" s="210" t="s">
        <v>1253</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63" t="s">
        <v>1278</v>
      </c>
      <c r="D161" s="251"/>
      <c r="E161" s="252">
        <v>69</v>
      </c>
      <c r="F161" s="221"/>
      <c r="G161" s="221"/>
      <c r="H161" s="221"/>
      <c r="I161" s="221"/>
      <c r="J161" s="221"/>
      <c r="K161" s="221"/>
      <c r="L161" s="221"/>
      <c r="M161" s="221"/>
      <c r="N161" s="220"/>
      <c r="O161" s="220"/>
      <c r="P161" s="220"/>
      <c r="Q161" s="220"/>
      <c r="R161" s="221"/>
      <c r="S161" s="221"/>
      <c r="T161" s="221"/>
      <c r="U161" s="221"/>
      <c r="V161" s="221"/>
      <c r="W161" s="221"/>
      <c r="X161" s="221"/>
      <c r="Y161" s="221"/>
      <c r="Z161" s="210"/>
      <c r="AA161" s="210"/>
      <c r="AB161" s="210"/>
      <c r="AC161" s="210"/>
      <c r="AD161" s="210"/>
      <c r="AE161" s="210"/>
      <c r="AF161" s="210"/>
      <c r="AG161" s="210" t="s">
        <v>319</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54">
        <v>43</v>
      </c>
      <c r="B162" s="255" t="s">
        <v>1279</v>
      </c>
      <c r="C162" s="262" t="s">
        <v>1280</v>
      </c>
      <c r="D162" s="256" t="s">
        <v>393</v>
      </c>
      <c r="E162" s="257">
        <v>69</v>
      </c>
      <c r="F162" s="258"/>
      <c r="G162" s="259">
        <f>ROUND(E162*F162,2)</f>
        <v>0</v>
      </c>
      <c r="H162" s="258"/>
      <c r="I162" s="259">
        <f>ROUND(E162*H162,2)</f>
        <v>0</v>
      </c>
      <c r="J162" s="258"/>
      <c r="K162" s="259">
        <f>ROUND(E162*J162,2)</f>
        <v>0</v>
      </c>
      <c r="L162" s="259">
        <v>21</v>
      </c>
      <c r="M162" s="259">
        <f>G162*(1+L162/100)</f>
        <v>0</v>
      </c>
      <c r="N162" s="257">
        <v>0</v>
      </c>
      <c r="O162" s="257">
        <f>ROUND(E162*N162,2)</f>
        <v>0</v>
      </c>
      <c r="P162" s="257">
        <v>0</v>
      </c>
      <c r="Q162" s="257">
        <f>ROUND(E162*P162,2)</f>
        <v>0</v>
      </c>
      <c r="R162" s="259"/>
      <c r="S162" s="259" t="s">
        <v>1261</v>
      </c>
      <c r="T162" s="260" t="s">
        <v>1262</v>
      </c>
      <c r="U162" s="221">
        <v>0</v>
      </c>
      <c r="V162" s="221">
        <f>ROUND(E162*U162,2)</f>
        <v>0</v>
      </c>
      <c r="W162" s="221"/>
      <c r="X162" s="221" t="s">
        <v>301</v>
      </c>
      <c r="Y162" s="221" t="s">
        <v>262</v>
      </c>
      <c r="Z162" s="210"/>
      <c r="AA162" s="210"/>
      <c r="AB162" s="210"/>
      <c r="AC162" s="210"/>
      <c r="AD162" s="210"/>
      <c r="AE162" s="210"/>
      <c r="AF162" s="210"/>
      <c r="AG162" s="210" t="s">
        <v>1253</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33.75" outlineLevel="1" x14ac:dyDescent="0.2">
      <c r="A163" s="234">
        <v>44</v>
      </c>
      <c r="B163" s="235" t="s">
        <v>1281</v>
      </c>
      <c r="C163" s="245" t="s">
        <v>1282</v>
      </c>
      <c r="D163" s="236" t="s">
        <v>298</v>
      </c>
      <c r="E163" s="237">
        <v>228.9</v>
      </c>
      <c r="F163" s="238"/>
      <c r="G163" s="239">
        <f>ROUND(E163*F163,2)</f>
        <v>0</v>
      </c>
      <c r="H163" s="238"/>
      <c r="I163" s="239">
        <f>ROUND(E163*H163,2)</f>
        <v>0</v>
      </c>
      <c r="J163" s="238"/>
      <c r="K163" s="239">
        <f>ROUND(E163*J163,2)</f>
        <v>0</v>
      </c>
      <c r="L163" s="239">
        <v>21</v>
      </c>
      <c r="M163" s="239">
        <f>G163*(1+L163/100)</f>
        <v>0</v>
      </c>
      <c r="N163" s="237">
        <v>7.6499999999999997E-3</v>
      </c>
      <c r="O163" s="237">
        <f>ROUND(E163*N163,2)</f>
        <v>1.75</v>
      </c>
      <c r="P163" s="237">
        <v>0</v>
      </c>
      <c r="Q163" s="237">
        <f>ROUND(E163*P163,2)</f>
        <v>0</v>
      </c>
      <c r="R163" s="239" t="s">
        <v>371</v>
      </c>
      <c r="S163" s="239" t="s">
        <v>300</v>
      </c>
      <c r="T163" s="240" t="s">
        <v>1262</v>
      </c>
      <c r="U163" s="221">
        <v>0</v>
      </c>
      <c r="V163" s="221">
        <f>ROUND(E163*U163,2)</f>
        <v>0</v>
      </c>
      <c r="W163" s="221"/>
      <c r="X163" s="221" t="s">
        <v>372</v>
      </c>
      <c r="Y163" s="221" t="s">
        <v>262</v>
      </c>
      <c r="Z163" s="210"/>
      <c r="AA163" s="210"/>
      <c r="AB163" s="210"/>
      <c r="AC163" s="210"/>
      <c r="AD163" s="210"/>
      <c r="AE163" s="210"/>
      <c r="AF163" s="210"/>
      <c r="AG163" s="210" t="s">
        <v>905</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63" t="s">
        <v>1283</v>
      </c>
      <c r="D164" s="251"/>
      <c r="E164" s="252">
        <v>228.9</v>
      </c>
      <c r="F164" s="221"/>
      <c r="G164" s="221"/>
      <c r="H164" s="221"/>
      <c r="I164" s="221"/>
      <c r="J164" s="221"/>
      <c r="K164" s="221"/>
      <c r="L164" s="221"/>
      <c r="M164" s="221"/>
      <c r="N164" s="220"/>
      <c r="O164" s="220"/>
      <c r="P164" s="220"/>
      <c r="Q164" s="220"/>
      <c r="R164" s="221"/>
      <c r="S164" s="221"/>
      <c r="T164" s="221"/>
      <c r="U164" s="221"/>
      <c r="V164" s="221"/>
      <c r="W164" s="221"/>
      <c r="X164" s="221"/>
      <c r="Y164" s="221"/>
      <c r="Z164" s="210"/>
      <c r="AA164" s="210"/>
      <c r="AB164" s="210"/>
      <c r="AC164" s="210"/>
      <c r="AD164" s="210"/>
      <c r="AE164" s="210"/>
      <c r="AF164" s="210"/>
      <c r="AG164" s="210" t="s">
        <v>319</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4">
        <v>45</v>
      </c>
      <c r="B165" s="235" t="s">
        <v>1284</v>
      </c>
      <c r="C165" s="245" t="s">
        <v>1285</v>
      </c>
      <c r="D165" s="236" t="s">
        <v>298</v>
      </c>
      <c r="E165" s="237">
        <v>228.9</v>
      </c>
      <c r="F165" s="238"/>
      <c r="G165" s="239">
        <f>ROUND(E165*F165,2)</f>
        <v>0</v>
      </c>
      <c r="H165" s="238"/>
      <c r="I165" s="239">
        <f>ROUND(E165*H165,2)</f>
        <v>0</v>
      </c>
      <c r="J165" s="238"/>
      <c r="K165" s="239">
        <f>ROUND(E165*J165,2)</f>
        <v>0</v>
      </c>
      <c r="L165" s="239">
        <v>21</v>
      </c>
      <c r="M165" s="239">
        <f>G165*(1+L165/100)</f>
        <v>0</v>
      </c>
      <c r="N165" s="237">
        <v>6.2500000000000003E-3</v>
      </c>
      <c r="O165" s="237">
        <f>ROUND(E165*N165,2)</f>
        <v>1.43</v>
      </c>
      <c r="P165" s="237">
        <v>0</v>
      </c>
      <c r="Q165" s="237">
        <f>ROUND(E165*P165,2)</f>
        <v>0</v>
      </c>
      <c r="R165" s="239"/>
      <c r="S165" s="239" t="s">
        <v>1261</v>
      </c>
      <c r="T165" s="240" t="s">
        <v>1262</v>
      </c>
      <c r="U165" s="221">
        <v>0</v>
      </c>
      <c r="V165" s="221">
        <f>ROUND(E165*U165,2)</f>
        <v>0</v>
      </c>
      <c r="W165" s="221"/>
      <c r="X165" s="221" t="s">
        <v>372</v>
      </c>
      <c r="Y165" s="221" t="s">
        <v>262</v>
      </c>
      <c r="Z165" s="210"/>
      <c r="AA165" s="210"/>
      <c r="AB165" s="210"/>
      <c r="AC165" s="210"/>
      <c r="AD165" s="210"/>
      <c r="AE165" s="210"/>
      <c r="AF165" s="210"/>
      <c r="AG165" s="210" t="s">
        <v>905</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3" t="s">
        <v>1283</v>
      </c>
      <c r="D166" s="251"/>
      <c r="E166" s="252">
        <v>228.9</v>
      </c>
      <c r="F166" s="221"/>
      <c r="G166" s="221"/>
      <c r="H166" s="221"/>
      <c r="I166" s="221"/>
      <c r="J166" s="221"/>
      <c r="K166" s="221"/>
      <c r="L166" s="221"/>
      <c r="M166" s="221"/>
      <c r="N166" s="220"/>
      <c r="O166" s="220"/>
      <c r="P166" s="220"/>
      <c r="Q166" s="220"/>
      <c r="R166" s="221"/>
      <c r="S166" s="221"/>
      <c r="T166" s="221"/>
      <c r="U166" s="221"/>
      <c r="V166" s="221"/>
      <c r="W166" s="221"/>
      <c r="X166" s="221"/>
      <c r="Y166" s="221"/>
      <c r="Z166" s="210"/>
      <c r="AA166" s="210"/>
      <c r="AB166" s="210"/>
      <c r="AC166" s="210"/>
      <c r="AD166" s="210"/>
      <c r="AE166" s="210"/>
      <c r="AF166" s="210"/>
      <c r="AG166" s="210" t="s">
        <v>319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54">
        <v>46</v>
      </c>
      <c r="B167" s="255" t="s">
        <v>1286</v>
      </c>
      <c r="C167" s="262" t="s">
        <v>1287</v>
      </c>
      <c r="D167" s="256" t="s">
        <v>400</v>
      </c>
      <c r="E167" s="257">
        <v>30.791460000000001</v>
      </c>
      <c r="F167" s="258"/>
      <c r="G167" s="259">
        <f>ROUND(E167*F167,2)</f>
        <v>0</v>
      </c>
      <c r="H167" s="258"/>
      <c r="I167" s="259">
        <f>ROUND(E167*H167,2)</f>
        <v>0</v>
      </c>
      <c r="J167" s="258"/>
      <c r="K167" s="259">
        <f>ROUND(E167*J167,2)</f>
        <v>0</v>
      </c>
      <c r="L167" s="259">
        <v>21</v>
      </c>
      <c r="M167" s="259">
        <f>G167*(1+L167/100)</f>
        <v>0</v>
      </c>
      <c r="N167" s="257">
        <v>0</v>
      </c>
      <c r="O167" s="257">
        <f>ROUND(E167*N167,2)</f>
        <v>0</v>
      </c>
      <c r="P167" s="257">
        <v>0</v>
      </c>
      <c r="Q167" s="257">
        <f>ROUND(E167*P167,2)</f>
        <v>0</v>
      </c>
      <c r="R167" s="259"/>
      <c r="S167" s="259" t="s">
        <v>1261</v>
      </c>
      <c r="T167" s="260" t="s">
        <v>1262</v>
      </c>
      <c r="U167" s="221">
        <v>0</v>
      </c>
      <c r="V167" s="221">
        <f>ROUND(E167*U167,2)</f>
        <v>0</v>
      </c>
      <c r="W167" s="221"/>
      <c r="X167" s="221" t="s">
        <v>401</v>
      </c>
      <c r="Y167" s="221" t="s">
        <v>262</v>
      </c>
      <c r="Z167" s="210"/>
      <c r="AA167" s="210"/>
      <c r="AB167" s="210"/>
      <c r="AC167" s="210"/>
      <c r="AD167" s="210"/>
      <c r="AE167" s="210"/>
      <c r="AF167" s="210"/>
      <c r="AG167" s="210" t="s">
        <v>402</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54">
        <v>47</v>
      </c>
      <c r="B168" s="255" t="s">
        <v>1288</v>
      </c>
      <c r="C168" s="262" t="s">
        <v>1289</v>
      </c>
      <c r="D168" s="256" t="s">
        <v>1290</v>
      </c>
      <c r="E168" s="257">
        <v>1</v>
      </c>
      <c r="F168" s="258"/>
      <c r="G168" s="259">
        <f>ROUND(E168*F168,2)</f>
        <v>0</v>
      </c>
      <c r="H168" s="258"/>
      <c r="I168" s="259">
        <f>ROUND(E168*H168,2)</f>
        <v>0</v>
      </c>
      <c r="J168" s="258"/>
      <c r="K168" s="259">
        <f>ROUND(E168*J168,2)</f>
        <v>0</v>
      </c>
      <c r="L168" s="259">
        <v>21</v>
      </c>
      <c r="M168" s="259">
        <f>G168*(1+L168/100)</f>
        <v>0</v>
      </c>
      <c r="N168" s="257">
        <v>0</v>
      </c>
      <c r="O168" s="257">
        <f>ROUND(E168*N168,2)</f>
        <v>0</v>
      </c>
      <c r="P168" s="257">
        <v>0</v>
      </c>
      <c r="Q168" s="257">
        <f>ROUND(E168*P168,2)</f>
        <v>0</v>
      </c>
      <c r="R168" s="259"/>
      <c r="S168" s="259" t="s">
        <v>424</v>
      </c>
      <c r="T168" s="260" t="s">
        <v>260</v>
      </c>
      <c r="U168" s="221">
        <v>0</v>
      </c>
      <c r="V168" s="221">
        <f>ROUND(E168*U168,2)</f>
        <v>0</v>
      </c>
      <c r="W168" s="221"/>
      <c r="X168" s="221" t="s">
        <v>1291</v>
      </c>
      <c r="Y168" s="221" t="s">
        <v>262</v>
      </c>
      <c r="Z168" s="210"/>
      <c r="AA168" s="210"/>
      <c r="AB168" s="210"/>
      <c r="AC168" s="210"/>
      <c r="AD168" s="210"/>
      <c r="AE168" s="210"/>
      <c r="AF168" s="210"/>
      <c r="AG168" s="210" t="s">
        <v>1292</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54">
        <v>48</v>
      </c>
      <c r="B169" s="255" t="s">
        <v>1293</v>
      </c>
      <c r="C169" s="262" t="s">
        <v>1294</v>
      </c>
      <c r="D169" s="256" t="s">
        <v>1290</v>
      </c>
      <c r="E169" s="257">
        <v>1</v>
      </c>
      <c r="F169" s="258"/>
      <c r="G169" s="259">
        <f>ROUND(E169*F169,2)</f>
        <v>0</v>
      </c>
      <c r="H169" s="258"/>
      <c r="I169" s="259">
        <f>ROUND(E169*H169,2)</f>
        <v>0</v>
      </c>
      <c r="J169" s="258"/>
      <c r="K169" s="259">
        <f>ROUND(E169*J169,2)</f>
        <v>0</v>
      </c>
      <c r="L169" s="259">
        <v>21</v>
      </c>
      <c r="M169" s="259">
        <f>G169*(1+L169/100)</f>
        <v>0</v>
      </c>
      <c r="N169" s="257">
        <v>0</v>
      </c>
      <c r="O169" s="257">
        <f>ROUND(E169*N169,2)</f>
        <v>0</v>
      </c>
      <c r="P169" s="257">
        <v>0</v>
      </c>
      <c r="Q169" s="257">
        <f>ROUND(E169*P169,2)</f>
        <v>0</v>
      </c>
      <c r="R169" s="259"/>
      <c r="S169" s="259" t="s">
        <v>424</v>
      </c>
      <c r="T169" s="260" t="s">
        <v>260</v>
      </c>
      <c r="U169" s="221">
        <v>0</v>
      </c>
      <c r="V169" s="221">
        <f>ROUND(E169*U169,2)</f>
        <v>0</v>
      </c>
      <c r="W169" s="221"/>
      <c r="X169" s="221" t="s">
        <v>1291</v>
      </c>
      <c r="Y169" s="221" t="s">
        <v>262</v>
      </c>
      <c r="Z169" s="210"/>
      <c r="AA169" s="210"/>
      <c r="AB169" s="210"/>
      <c r="AC169" s="210"/>
      <c r="AD169" s="210"/>
      <c r="AE169" s="210"/>
      <c r="AF169" s="210"/>
      <c r="AG169" s="210" t="s">
        <v>1292</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x14ac:dyDescent="0.2">
      <c r="A170" s="224" t="s">
        <v>254</v>
      </c>
      <c r="B170" s="225" t="s">
        <v>109</v>
      </c>
      <c r="C170" s="244" t="s">
        <v>110</v>
      </c>
      <c r="D170" s="226"/>
      <c r="E170" s="227"/>
      <c r="F170" s="228"/>
      <c r="G170" s="228">
        <f>SUMIF(AG171:AG176,"&lt;&gt;NOR",G171:G176)</f>
        <v>0</v>
      </c>
      <c r="H170" s="228"/>
      <c r="I170" s="228">
        <f>SUM(I171:I176)</f>
        <v>0</v>
      </c>
      <c r="J170" s="228"/>
      <c r="K170" s="228">
        <f>SUM(K171:K176)</f>
        <v>0</v>
      </c>
      <c r="L170" s="228"/>
      <c r="M170" s="228">
        <f>SUM(M171:M176)</f>
        <v>0</v>
      </c>
      <c r="N170" s="227"/>
      <c r="O170" s="227">
        <f>SUM(O171:O176)</f>
        <v>55.690000000000005</v>
      </c>
      <c r="P170" s="227"/>
      <c r="Q170" s="227">
        <f>SUM(Q171:Q176)</f>
        <v>0</v>
      </c>
      <c r="R170" s="228"/>
      <c r="S170" s="228"/>
      <c r="T170" s="229"/>
      <c r="U170" s="223"/>
      <c r="V170" s="223">
        <f>SUM(V171:V176)</f>
        <v>58.900000000000006</v>
      </c>
      <c r="W170" s="223"/>
      <c r="X170" s="223"/>
      <c r="Y170" s="223"/>
      <c r="AG170" t="s">
        <v>255</v>
      </c>
    </row>
    <row r="171" spans="1:60" outlineLevel="1" x14ac:dyDescent="0.2">
      <c r="A171" s="234">
        <v>49</v>
      </c>
      <c r="B171" s="235" t="s">
        <v>1295</v>
      </c>
      <c r="C171" s="245" t="s">
        <v>1296</v>
      </c>
      <c r="D171" s="236" t="s">
        <v>393</v>
      </c>
      <c r="E171" s="237">
        <v>30</v>
      </c>
      <c r="F171" s="238"/>
      <c r="G171" s="239">
        <f>ROUND(E171*F171,2)</f>
        <v>0</v>
      </c>
      <c r="H171" s="238"/>
      <c r="I171" s="239">
        <f>ROUND(E171*H171,2)</f>
        <v>0</v>
      </c>
      <c r="J171" s="238"/>
      <c r="K171" s="239">
        <f>ROUND(E171*J171,2)</f>
        <v>0</v>
      </c>
      <c r="L171" s="239">
        <v>21</v>
      </c>
      <c r="M171" s="239">
        <f>G171*(1+L171/100)</f>
        <v>0</v>
      </c>
      <c r="N171" s="237">
        <v>0.12845999999999999</v>
      </c>
      <c r="O171" s="237">
        <f>ROUND(E171*N171,2)</f>
        <v>3.85</v>
      </c>
      <c r="P171" s="237">
        <v>0</v>
      </c>
      <c r="Q171" s="237">
        <f>ROUND(E171*P171,2)</f>
        <v>0</v>
      </c>
      <c r="R171" s="239" t="s">
        <v>1173</v>
      </c>
      <c r="S171" s="239" t="s">
        <v>259</v>
      </c>
      <c r="T171" s="240" t="s">
        <v>300</v>
      </c>
      <c r="U171" s="221">
        <v>0.57299999999999995</v>
      </c>
      <c r="V171" s="221">
        <f>ROUND(E171*U171,2)</f>
        <v>17.190000000000001</v>
      </c>
      <c r="W171" s="221"/>
      <c r="X171" s="221" t="s">
        <v>301</v>
      </c>
      <c r="Y171" s="221" t="s">
        <v>262</v>
      </c>
      <c r="Z171" s="210"/>
      <c r="AA171" s="210"/>
      <c r="AB171" s="210"/>
      <c r="AC171" s="210"/>
      <c r="AD171" s="210"/>
      <c r="AE171" s="210"/>
      <c r="AF171" s="210"/>
      <c r="AG171" s="210" t="s">
        <v>302</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2" x14ac:dyDescent="0.2">
      <c r="A172" s="217"/>
      <c r="B172" s="218"/>
      <c r="C172" s="261" t="s">
        <v>1297</v>
      </c>
      <c r="D172" s="253"/>
      <c r="E172" s="253"/>
      <c r="F172" s="253"/>
      <c r="G172" s="253"/>
      <c r="H172" s="221"/>
      <c r="I172" s="221"/>
      <c r="J172" s="221"/>
      <c r="K172" s="221"/>
      <c r="L172" s="221"/>
      <c r="M172" s="221"/>
      <c r="N172" s="220"/>
      <c r="O172" s="220"/>
      <c r="P172" s="220"/>
      <c r="Q172" s="220"/>
      <c r="R172" s="221"/>
      <c r="S172" s="221"/>
      <c r="T172" s="221"/>
      <c r="U172" s="221"/>
      <c r="V172" s="221"/>
      <c r="W172" s="221"/>
      <c r="X172" s="221"/>
      <c r="Y172" s="221"/>
      <c r="Z172" s="210"/>
      <c r="AA172" s="210"/>
      <c r="AB172" s="210"/>
      <c r="AC172" s="210"/>
      <c r="AD172" s="210"/>
      <c r="AE172" s="210"/>
      <c r="AF172" s="210"/>
      <c r="AG172" s="210" t="s">
        <v>304</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47" t="s">
        <v>1298</v>
      </c>
      <c r="D173" s="243"/>
      <c r="E173" s="243"/>
      <c r="F173" s="243"/>
      <c r="G173" s="243"/>
      <c r="H173" s="221"/>
      <c r="I173" s="221"/>
      <c r="J173" s="221"/>
      <c r="K173" s="221"/>
      <c r="L173" s="221"/>
      <c r="M173" s="221"/>
      <c r="N173" s="220"/>
      <c r="O173" s="220"/>
      <c r="P173" s="220"/>
      <c r="Q173" s="220"/>
      <c r="R173" s="221"/>
      <c r="S173" s="221"/>
      <c r="T173" s="221"/>
      <c r="U173" s="221"/>
      <c r="V173" s="221"/>
      <c r="W173" s="221"/>
      <c r="X173" s="221"/>
      <c r="Y173" s="221"/>
      <c r="Z173" s="210"/>
      <c r="AA173" s="210"/>
      <c r="AB173" s="210"/>
      <c r="AC173" s="210"/>
      <c r="AD173" s="210"/>
      <c r="AE173" s="210"/>
      <c r="AF173" s="210"/>
      <c r="AG173" s="210" t="s">
        <v>265</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54">
        <v>50</v>
      </c>
      <c r="B174" s="255" t="s">
        <v>1299</v>
      </c>
      <c r="C174" s="262" t="s">
        <v>1300</v>
      </c>
      <c r="D174" s="256" t="s">
        <v>393</v>
      </c>
      <c r="E174" s="257">
        <v>30</v>
      </c>
      <c r="F174" s="258"/>
      <c r="G174" s="259">
        <f>ROUND(E174*F174,2)</f>
        <v>0</v>
      </c>
      <c r="H174" s="258"/>
      <c r="I174" s="259">
        <f>ROUND(E174*H174,2)</f>
        <v>0</v>
      </c>
      <c r="J174" s="258"/>
      <c r="K174" s="259">
        <f>ROUND(E174*J174,2)</f>
        <v>0</v>
      </c>
      <c r="L174" s="259">
        <v>21</v>
      </c>
      <c r="M174" s="259">
        <f>G174*(1+L174/100)</f>
        <v>0</v>
      </c>
      <c r="N174" s="257">
        <v>1.728</v>
      </c>
      <c r="O174" s="257">
        <f>ROUND(E174*N174,2)</f>
        <v>51.84</v>
      </c>
      <c r="P174" s="257">
        <v>0</v>
      </c>
      <c r="Q174" s="257">
        <f>ROUND(E174*P174,2)</f>
        <v>0</v>
      </c>
      <c r="R174" s="259"/>
      <c r="S174" s="259" t="s">
        <v>424</v>
      </c>
      <c r="T174" s="260" t="s">
        <v>260</v>
      </c>
      <c r="U174" s="221">
        <v>0</v>
      </c>
      <c r="V174" s="221">
        <f>ROUND(E174*U174,2)</f>
        <v>0</v>
      </c>
      <c r="W174" s="221"/>
      <c r="X174" s="221" t="s">
        <v>372</v>
      </c>
      <c r="Y174" s="221" t="s">
        <v>1178</v>
      </c>
      <c r="Z174" s="210"/>
      <c r="AA174" s="210"/>
      <c r="AB174" s="210"/>
      <c r="AC174" s="210"/>
      <c r="AD174" s="210"/>
      <c r="AE174" s="210"/>
      <c r="AF174" s="210"/>
      <c r="AG174" s="210" t="s">
        <v>373</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34">
        <v>51</v>
      </c>
      <c r="B175" s="235" t="s">
        <v>1301</v>
      </c>
      <c r="C175" s="245" t="s">
        <v>1302</v>
      </c>
      <c r="D175" s="236" t="s">
        <v>400</v>
      </c>
      <c r="E175" s="237">
        <v>55.693800000000003</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t="s">
        <v>1173</v>
      </c>
      <c r="S175" s="239" t="s">
        <v>259</v>
      </c>
      <c r="T175" s="240" t="s">
        <v>300</v>
      </c>
      <c r="U175" s="221">
        <v>0.749</v>
      </c>
      <c r="V175" s="221">
        <f>ROUND(E175*U175,2)</f>
        <v>41.71</v>
      </c>
      <c r="W175" s="221"/>
      <c r="X175" s="221" t="s">
        <v>401</v>
      </c>
      <c r="Y175" s="221" t="s">
        <v>262</v>
      </c>
      <c r="Z175" s="210"/>
      <c r="AA175" s="210"/>
      <c r="AB175" s="210"/>
      <c r="AC175" s="210"/>
      <c r="AD175" s="210"/>
      <c r="AE175" s="210"/>
      <c r="AF175" s="210"/>
      <c r="AG175" s="210" t="s">
        <v>402</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ht="22.5" outlineLevel="2" x14ac:dyDescent="0.2">
      <c r="A176" s="217"/>
      <c r="B176" s="218"/>
      <c r="C176" s="261" t="s">
        <v>1303</v>
      </c>
      <c r="D176" s="253"/>
      <c r="E176" s="253"/>
      <c r="F176" s="253"/>
      <c r="G176" s="253"/>
      <c r="H176" s="221"/>
      <c r="I176" s="221"/>
      <c r="J176" s="221"/>
      <c r="K176" s="221"/>
      <c r="L176" s="221"/>
      <c r="M176" s="221"/>
      <c r="N176" s="220"/>
      <c r="O176" s="220"/>
      <c r="P176" s="220"/>
      <c r="Q176" s="220"/>
      <c r="R176" s="221"/>
      <c r="S176" s="221"/>
      <c r="T176" s="221"/>
      <c r="U176" s="221"/>
      <c r="V176" s="221"/>
      <c r="W176" s="221"/>
      <c r="X176" s="221"/>
      <c r="Y176" s="221"/>
      <c r="Z176" s="210"/>
      <c r="AA176" s="210"/>
      <c r="AB176" s="210"/>
      <c r="AC176" s="210"/>
      <c r="AD176" s="210"/>
      <c r="AE176" s="210"/>
      <c r="AF176" s="210"/>
      <c r="AG176" s="210" t="s">
        <v>304</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41" t="str">
        <f>C176</f>
        <v>Přesun hmot pro budovy občanské výstavby (JKSO 801), budovy pro bydlení (JKSO 803) budovy pro výrobu a služby (JKSO 812), s nosnou svislou konstrukcí z bloků</v>
      </c>
      <c r="BB176" s="210"/>
      <c r="BC176" s="210"/>
      <c r="BD176" s="210"/>
      <c r="BE176" s="210"/>
      <c r="BF176" s="210"/>
      <c r="BG176" s="210"/>
      <c r="BH176" s="210"/>
    </row>
    <row r="177" spans="1:60" x14ac:dyDescent="0.2">
      <c r="A177" s="224" t="s">
        <v>254</v>
      </c>
      <c r="B177" s="225" t="s">
        <v>113</v>
      </c>
      <c r="C177" s="244" t="s">
        <v>114</v>
      </c>
      <c r="D177" s="226"/>
      <c r="E177" s="227"/>
      <c r="F177" s="228"/>
      <c r="G177" s="228">
        <f>SUMIF(AG178:AG208,"&lt;&gt;NOR",G178:G208)</f>
        <v>0</v>
      </c>
      <c r="H177" s="228"/>
      <c r="I177" s="228">
        <f>SUM(I178:I208)</f>
        <v>0</v>
      </c>
      <c r="J177" s="228"/>
      <c r="K177" s="228">
        <f>SUM(K178:K208)</f>
        <v>0</v>
      </c>
      <c r="L177" s="228"/>
      <c r="M177" s="228">
        <f>SUM(M178:M208)</f>
        <v>0</v>
      </c>
      <c r="N177" s="227"/>
      <c r="O177" s="227">
        <f>SUM(O178:O208)</f>
        <v>9.27</v>
      </c>
      <c r="P177" s="227"/>
      <c r="Q177" s="227">
        <f>SUM(Q178:Q208)</f>
        <v>0</v>
      </c>
      <c r="R177" s="228"/>
      <c r="S177" s="228"/>
      <c r="T177" s="229"/>
      <c r="U177" s="223"/>
      <c r="V177" s="223">
        <f>SUM(V178:V208)</f>
        <v>303.74</v>
      </c>
      <c r="W177" s="223"/>
      <c r="X177" s="223"/>
      <c r="Y177" s="223"/>
      <c r="AG177" t="s">
        <v>255</v>
      </c>
    </row>
    <row r="178" spans="1:60" ht="33.75" outlineLevel="1" x14ac:dyDescent="0.2">
      <c r="A178" s="234">
        <v>52</v>
      </c>
      <c r="B178" s="235" t="s">
        <v>1304</v>
      </c>
      <c r="C178" s="245" t="s">
        <v>1305</v>
      </c>
      <c r="D178" s="236" t="s">
        <v>298</v>
      </c>
      <c r="E178" s="237">
        <v>57.196399999999997</v>
      </c>
      <c r="F178" s="238"/>
      <c r="G178" s="239">
        <f>ROUND(E178*F178,2)</f>
        <v>0</v>
      </c>
      <c r="H178" s="238"/>
      <c r="I178" s="239">
        <f>ROUND(E178*H178,2)</f>
        <v>0</v>
      </c>
      <c r="J178" s="238"/>
      <c r="K178" s="239">
        <f>ROUND(E178*J178,2)</f>
        <v>0</v>
      </c>
      <c r="L178" s="239">
        <v>21</v>
      </c>
      <c r="M178" s="239">
        <f>G178*(1+L178/100)</f>
        <v>0</v>
      </c>
      <c r="N178" s="237">
        <v>3.5970000000000002E-2</v>
      </c>
      <c r="O178" s="237">
        <f>ROUND(E178*N178,2)</f>
        <v>2.06</v>
      </c>
      <c r="P178" s="237">
        <v>0</v>
      </c>
      <c r="Q178" s="237">
        <f>ROUND(E178*P178,2)</f>
        <v>0</v>
      </c>
      <c r="R178" s="239" t="s">
        <v>1173</v>
      </c>
      <c r="S178" s="239" t="s">
        <v>259</v>
      </c>
      <c r="T178" s="240" t="s">
        <v>300</v>
      </c>
      <c r="U178" s="221">
        <v>1.0900000000000001</v>
      </c>
      <c r="V178" s="221">
        <f>ROUND(E178*U178,2)</f>
        <v>62.34</v>
      </c>
      <c r="W178" s="221"/>
      <c r="X178" s="221" t="s">
        <v>301</v>
      </c>
      <c r="Y178" s="221" t="s">
        <v>262</v>
      </c>
      <c r="Z178" s="210"/>
      <c r="AA178" s="210"/>
      <c r="AB178" s="210"/>
      <c r="AC178" s="210"/>
      <c r="AD178" s="210"/>
      <c r="AE178" s="210"/>
      <c r="AF178" s="210"/>
      <c r="AG178" s="210" t="s">
        <v>302</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46" t="s">
        <v>1306</v>
      </c>
      <c r="D179" s="242"/>
      <c r="E179" s="242"/>
      <c r="F179" s="242"/>
      <c r="G179" s="242"/>
      <c r="H179" s="221"/>
      <c r="I179" s="221"/>
      <c r="J179" s="221"/>
      <c r="K179" s="221"/>
      <c r="L179" s="221"/>
      <c r="M179" s="221"/>
      <c r="N179" s="220"/>
      <c r="O179" s="220"/>
      <c r="P179" s="220"/>
      <c r="Q179" s="220"/>
      <c r="R179" s="221"/>
      <c r="S179" s="221"/>
      <c r="T179" s="221"/>
      <c r="U179" s="221"/>
      <c r="V179" s="221"/>
      <c r="W179" s="221"/>
      <c r="X179" s="221"/>
      <c r="Y179" s="221"/>
      <c r="Z179" s="210"/>
      <c r="AA179" s="210"/>
      <c r="AB179" s="210"/>
      <c r="AC179" s="210"/>
      <c r="AD179" s="210"/>
      <c r="AE179" s="210"/>
      <c r="AF179" s="210"/>
      <c r="AG179" s="210" t="s">
        <v>265</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63" t="s">
        <v>1307</v>
      </c>
      <c r="D180" s="251"/>
      <c r="E180" s="252">
        <v>54.796399999999998</v>
      </c>
      <c r="F180" s="221"/>
      <c r="G180" s="221"/>
      <c r="H180" s="221"/>
      <c r="I180" s="221"/>
      <c r="J180" s="221"/>
      <c r="K180" s="221"/>
      <c r="L180" s="221"/>
      <c r="M180" s="221"/>
      <c r="N180" s="220"/>
      <c r="O180" s="220"/>
      <c r="P180" s="220"/>
      <c r="Q180" s="220"/>
      <c r="R180" s="221"/>
      <c r="S180" s="221"/>
      <c r="T180" s="221"/>
      <c r="U180" s="221"/>
      <c r="V180" s="221"/>
      <c r="W180" s="221"/>
      <c r="X180" s="221"/>
      <c r="Y180" s="221"/>
      <c r="Z180" s="210"/>
      <c r="AA180" s="210"/>
      <c r="AB180" s="210"/>
      <c r="AC180" s="210"/>
      <c r="AD180" s="210"/>
      <c r="AE180" s="210"/>
      <c r="AF180" s="210"/>
      <c r="AG180" s="210" t="s">
        <v>319</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63" t="s">
        <v>1308</v>
      </c>
      <c r="D181" s="251"/>
      <c r="E181" s="252">
        <v>2.4</v>
      </c>
      <c r="F181" s="221"/>
      <c r="G181" s="221"/>
      <c r="H181" s="221"/>
      <c r="I181" s="221"/>
      <c r="J181" s="221"/>
      <c r="K181" s="221"/>
      <c r="L181" s="221"/>
      <c r="M181" s="221"/>
      <c r="N181" s="220"/>
      <c r="O181" s="220"/>
      <c r="P181" s="220"/>
      <c r="Q181" s="220"/>
      <c r="R181" s="221"/>
      <c r="S181" s="221"/>
      <c r="T181" s="221"/>
      <c r="U181" s="221"/>
      <c r="V181" s="221"/>
      <c r="W181" s="221"/>
      <c r="X181" s="221"/>
      <c r="Y181" s="221"/>
      <c r="Z181" s="210"/>
      <c r="AA181" s="210"/>
      <c r="AB181" s="210"/>
      <c r="AC181" s="210"/>
      <c r="AD181" s="210"/>
      <c r="AE181" s="210"/>
      <c r="AF181" s="210"/>
      <c r="AG181" s="210" t="s">
        <v>319</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33.75" outlineLevel="1" x14ac:dyDescent="0.2">
      <c r="A182" s="234">
        <v>53</v>
      </c>
      <c r="B182" s="235" t="s">
        <v>1309</v>
      </c>
      <c r="C182" s="245" t="s">
        <v>1310</v>
      </c>
      <c r="D182" s="236" t="s">
        <v>298</v>
      </c>
      <c r="E182" s="237">
        <v>88.784000000000006</v>
      </c>
      <c r="F182" s="238"/>
      <c r="G182" s="239">
        <f>ROUND(E182*F182,2)</f>
        <v>0</v>
      </c>
      <c r="H182" s="238"/>
      <c r="I182" s="239">
        <f>ROUND(E182*H182,2)</f>
        <v>0</v>
      </c>
      <c r="J182" s="238"/>
      <c r="K182" s="239">
        <f>ROUND(E182*J182,2)</f>
        <v>0</v>
      </c>
      <c r="L182" s="239">
        <v>21</v>
      </c>
      <c r="M182" s="239">
        <f>G182*(1+L182/100)</f>
        <v>0</v>
      </c>
      <c r="N182" s="237">
        <v>2.0310000000000002E-2</v>
      </c>
      <c r="O182" s="237">
        <f>ROUND(E182*N182,2)</f>
        <v>1.8</v>
      </c>
      <c r="P182" s="237">
        <v>0</v>
      </c>
      <c r="Q182" s="237">
        <f>ROUND(E182*P182,2)</f>
        <v>0</v>
      </c>
      <c r="R182" s="239" t="s">
        <v>1173</v>
      </c>
      <c r="S182" s="239" t="s">
        <v>259</v>
      </c>
      <c r="T182" s="240" t="s">
        <v>300</v>
      </c>
      <c r="U182" s="221">
        <v>0.6</v>
      </c>
      <c r="V182" s="221">
        <f>ROUND(E182*U182,2)</f>
        <v>53.27</v>
      </c>
      <c r="W182" s="221"/>
      <c r="X182" s="221" t="s">
        <v>301</v>
      </c>
      <c r="Y182" s="221" t="s">
        <v>262</v>
      </c>
      <c r="Z182" s="210"/>
      <c r="AA182" s="210"/>
      <c r="AB182" s="210"/>
      <c r="AC182" s="210"/>
      <c r="AD182" s="210"/>
      <c r="AE182" s="210"/>
      <c r="AF182" s="210"/>
      <c r="AG182" s="210" t="s">
        <v>302</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33.75" outlineLevel="2" x14ac:dyDescent="0.2">
      <c r="A183" s="217"/>
      <c r="B183" s="218"/>
      <c r="C183" s="263" t="s">
        <v>1311</v>
      </c>
      <c r="D183" s="251"/>
      <c r="E183" s="252">
        <v>88.784000000000006</v>
      </c>
      <c r="F183" s="221"/>
      <c r="G183" s="221"/>
      <c r="H183" s="221"/>
      <c r="I183" s="221"/>
      <c r="J183" s="221"/>
      <c r="K183" s="221"/>
      <c r="L183" s="221"/>
      <c r="M183" s="221"/>
      <c r="N183" s="220"/>
      <c r="O183" s="220"/>
      <c r="P183" s="220"/>
      <c r="Q183" s="220"/>
      <c r="R183" s="221"/>
      <c r="S183" s="221"/>
      <c r="T183" s="221"/>
      <c r="U183" s="221"/>
      <c r="V183" s="221"/>
      <c r="W183" s="221"/>
      <c r="X183" s="221"/>
      <c r="Y183" s="221"/>
      <c r="Z183" s="210"/>
      <c r="AA183" s="210"/>
      <c r="AB183" s="210"/>
      <c r="AC183" s="210"/>
      <c r="AD183" s="210"/>
      <c r="AE183" s="210"/>
      <c r="AF183" s="210"/>
      <c r="AG183" s="210" t="s">
        <v>319</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33.75" outlineLevel="1" x14ac:dyDescent="0.2">
      <c r="A184" s="234">
        <v>54</v>
      </c>
      <c r="B184" s="235" t="s">
        <v>1312</v>
      </c>
      <c r="C184" s="245" t="s">
        <v>1313</v>
      </c>
      <c r="D184" s="236" t="s">
        <v>298</v>
      </c>
      <c r="E184" s="237">
        <v>28.292999999999999</v>
      </c>
      <c r="F184" s="238"/>
      <c r="G184" s="239">
        <f>ROUND(E184*F184,2)</f>
        <v>0</v>
      </c>
      <c r="H184" s="238"/>
      <c r="I184" s="239">
        <f>ROUND(E184*H184,2)</f>
        <v>0</v>
      </c>
      <c r="J184" s="238"/>
      <c r="K184" s="239">
        <f>ROUND(E184*J184,2)</f>
        <v>0</v>
      </c>
      <c r="L184" s="239">
        <v>21</v>
      </c>
      <c r="M184" s="239">
        <f>G184*(1+L184/100)</f>
        <v>0</v>
      </c>
      <c r="N184" s="237">
        <v>4.4670000000000001E-2</v>
      </c>
      <c r="O184" s="237">
        <f>ROUND(E184*N184,2)</f>
        <v>1.26</v>
      </c>
      <c r="P184" s="237">
        <v>0</v>
      </c>
      <c r="Q184" s="237">
        <f>ROUND(E184*P184,2)</f>
        <v>0</v>
      </c>
      <c r="R184" s="239" t="s">
        <v>1173</v>
      </c>
      <c r="S184" s="239" t="s">
        <v>259</v>
      </c>
      <c r="T184" s="240" t="s">
        <v>300</v>
      </c>
      <c r="U184" s="221">
        <v>1.9810000000000001</v>
      </c>
      <c r="V184" s="221">
        <f>ROUND(E184*U184,2)</f>
        <v>56.05</v>
      </c>
      <c r="W184" s="221"/>
      <c r="X184" s="221" t="s">
        <v>301</v>
      </c>
      <c r="Y184" s="221" t="s">
        <v>262</v>
      </c>
      <c r="Z184" s="210"/>
      <c r="AA184" s="210"/>
      <c r="AB184" s="210"/>
      <c r="AC184" s="210"/>
      <c r="AD184" s="210"/>
      <c r="AE184" s="210"/>
      <c r="AF184" s="210"/>
      <c r="AG184" s="210" t="s">
        <v>302</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ht="22.5" outlineLevel="2" x14ac:dyDescent="0.2">
      <c r="A185" s="217"/>
      <c r="B185" s="218"/>
      <c r="C185" s="261" t="s">
        <v>1314</v>
      </c>
      <c r="D185" s="253"/>
      <c r="E185" s="253"/>
      <c r="F185" s="253"/>
      <c r="G185" s="253"/>
      <c r="H185" s="221"/>
      <c r="I185" s="221"/>
      <c r="J185" s="221"/>
      <c r="K185" s="221"/>
      <c r="L185" s="221"/>
      <c r="M185" s="221"/>
      <c r="N185" s="220"/>
      <c r="O185" s="220"/>
      <c r="P185" s="220"/>
      <c r="Q185" s="220"/>
      <c r="R185" s="221"/>
      <c r="S185" s="221"/>
      <c r="T185" s="221"/>
      <c r="U185" s="221"/>
      <c r="V185" s="221"/>
      <c r="W185" s="221"/>
      <c r="X185" s="221"/>
      <c r="Y185" s="221"/>
      <c r="Z185" s="210"/>
      <c r="AA185" s="210"/>
      <c r="AB185" s="210"/>
      <c r="AC185" s="210"/>
      <c r="AD185" s="210"/>
      <c r="AE185" s="210"/>
      <c r="AF185" s="210"/>
      <c r="AG185" s="210" t="s">
        <v>304</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41" t="str">
        <f>C185</f>
        <v>zřízení nosné konstrukce příčky, vložení tepelné izolace tl. do 5 cm, montáž desek, tmelení spár Q2 a úprava rohů. Včetně dodávek materiálu.</v>
      </c>
      <c r="BB185" s="210"/>
      <c r="BC185" s="210"/>
      <c r="BD185" s="210"/>
      <c r="BE185" s="210"/>
      <c r="BF185" s="210"/>
      <c r="BG185" s="210"/>
      <c r="BH185" s="210"/>
    </row>
    <row r="186" spans="1:60" outlineLevel="2" x14ac:dyDescent="0.2">
      <c r="A186" s="217"/>
      <c r="B186" s="218"/>
      <c r="C186" s="263" t="s">
        <v>1315</v>
      </c>
      <c r="D186" s="251"/>
      <c r="E186" s="252">
        <v>24.443000000000001</v>
      </c>
      <c r="F186" s="221"/>
      <c r="G186" s="221"/>
      <c r="H186" s="221"/>
      <c r="I186" s="221"/>
      <c r="J186" s="221"/>
      <c r="K186" s="221"/>
      <c r="L186" s="221"/>
      <c r="M186" s="221"/>
      <c r="N186" s="220"/>
      <c r="O186" s="220"/>
      <c r="P186" s="220"/>
      <c r="Q186" s="220"/>
      <c r="R186" s="221"/>
      <c r="S186" s="221"/>
      <c r="T186" s="221"/>
      <c r="U186" s="221"/>
      <c r="V186" s="221"/>
      <c r="W186" s="221"/>
      <c r="X186" s="221"/>
      <c r="Y186" s="221"/>
      <c r="Z186" s="210"/>
      <c r="AA186" s="210"/>
      <c r="AB186" s="210"/>
      <c r="AC186" s="210"/>
      <c r="AD186" s="210"/>
      <c r="AE186" s="210"/>
      <c r="AF186" s="210"/>
      <c r="AG186" s="210" t="s">
        <v>319</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63" t="s">
        <v>1316</v>
      </c>
      <c r="D187" s="251"/>
      <c r="E187" s="252">
        <v>3.85</v>
      </c>
      <c r="F187" s="221"/>
      <c r="G187" s="221"/>
      <c r="H187" s="221"/>
      <c r="I187" s="221"/>
      <c r="J187" s="221"/>
      <c r="K187" s="221"/>
      <c r="L187" s="221"/>
      <c r="M187" s="221"/>
      <c r="N187" s="220"/>
      <c r="O187" s="220"/>
      <c r="P187" s="220"/>
      <c r="Q187" s="220"/>
      <c r="R187" s="221"/>
      <c r="S187" s="221"/>
      <c r="T187" s="221"/>
      <c r="U187" s="221"/>
      <c r="V187" s="221"/>
      <c r="W187" s="221"/>
      <c r="X187" s="221"/>
      <c r="Y187" s="221"/>
      <c r="Z187" s="210"/>
      <c r="AA187" s="210"/>
      <c r="AB187" s="210"/>
      <c r="AC187" s="210"/>
      <c r="AD187" s="210"/>
      <c r="AE187" s="210"/>
      <c r="AF187" s="210"/>
      <c r="AG187" s="210" t="s">
        <v>319</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ht="22.5" outlineLevel="1" x14ac:dyDescent="0.2">
      <c r="A188" s="254">
        <v>55</v>
      </c>
      <c r="B188" s="255" t="s">
        <v>1317</v>
      </c>
      <c r="C188" s="262" t="s">
        <v>1318</v>
      </c>
      <c r="D188" s="256" t="s">
        <v>393</v>
      </c>
      <c r="E188" s="257">
        <v>7</v>
      </c>
      <c r="F188" s="258"/>
      <c r="G188" s="259">
        <f>ROUND(E188*F188,2)</f>
        <v>0</v>
      </c>
      <c r="H188" s="258"/>
      <c r="I188" s="259">
        <f>ROUND(E188*H188,2)</f>
        <v>0</v>
      </c>
      <c r="J188" s="258"/>
      <c r="K188" s="259">
        <f>ROUND(E188*J188,2)</f>
        <v>0</v>
      </c>
      <c r="L188" s="259">
        <v>21</v>
      </c>
      <c r="M188" s="259">
        <f>G188*(1+L188/100)</f>
        <v>0</v>
      </c>
      <c r="N188" s="257">
        <v>3.32E-3</v>
      </c>
      <c r="O188" s="257">
        <f>ROUND(E188*N188,2)</f>
        <v>0.02</v>
      </c>
      <c r="P188" s="257">
        <v>0</v>
      </c>
      <c r="Q188" s="257">
        <f>ROUND(E188*P188,2)</f>
        <v>0</v>
      </c>
      <c r="R188" s="259" t="s">
        <v>1173</v>
      </c>
      <c r="S188" s="259" t="s">
        <v>259</v>
      </c>
      <c r="T188" s="260" t="s">
        <v>300</v>
      </c>
      <c r="U188" s="221">
        <v>0.36</v>
      </c>
      <c r="V188" s="221">
        <f>ROUND(E188*U188,2)</f>
        <v>2.52</v>
      </c>
      <c r="W188" s="221"/>
      <c r="X188" s="221" t="s">
        <v>301</v>
      </c>
      <c r="Y188" s="221" t="s">
        <v>262</v>
      </c>
      <c r="Z188" s="210"/>
      <c r="AA188" s="210"/>
      <c r="AB188" s="210"/>
      <c r="AC188" s="210"/>
      <c r="AD188" s="210"/>
      <c r="AE188" s="210"/>
      <c r="AF188" s="210"/>
      <c r="AG188" s="210" t="s">
        <v>302</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22.5" outlineLevel="1" x14ac:dyDescent="0.2">
      <c r="A189" s="254">
        <v>56</v>
      </c>
      <c r="B189" s="255" t="s">
        <v>1319</v>
      </c>
      <c r="C189" s="262" t="s">
        <v>1320</v>
      </c>
      <c r="D189" s="256" t="s">
        <v>393</v>
      </c>
      <c r="E189" s="257">
        <v>6</v>
      </c>
      <c r="F189" s="258"/>
      <c r="G189" s="259">
        <f>ROUND(E189*F189,2)</f>
        <v>0</v>
      </c>
      <c r="H189" s="258"/>
      <c r="I189" s="259">
        <f>ROUND(E189*H189,2)</f>
        <v>0</v>
      </c>
      <c r="J189" s="258"/>
      <c r="K189" s="259">
        <f>ROUND(E189*J189,2)</f>
        <v>0</v>
      </c>
      <c r="L189" s="259">
        <v>21</v>
      </c>
      <c r="M189" s="259">
        <f>G189*(1+L189/100)</f>
        <v>0</v>
      </c>
      <c r="N189" s="257">
        <v>1.2E-2</v>
      </c>
      <c r="O189" s="257">
        <f>ROUND(E189*N189,2)</f>
        <v>7.0000000000000007E-2</v>
      </c>
      <c r="P189" s="257">
        <v>0</v>
      </c>
      <c r="Q189" s="257">
        <f>ROUND(E189*P189,2)</f>
        <v>0</v>
      </c>
      <c r="R189" s="259" t="s">
        <v>1173</v>
      </c>
      <c r="S189" s="259" t="s">
        <v>1321</v>
      </c>
      <c r="T189" s="260" t="s">
        <v>1321</v>
      </c>
      <c r="U189" s="221">
        <v>0.71</v>
      </c>
      <c r="V189" s="221">
        <f>ROUND(E189*U189,2)</f>
        <v>4.26</v>
      </c>
      <c r="W189" s="221"/>
      <c r="X189" s="221" t="s">
        <v>301</v>
      </c>
      <c r="Y189" s="221" t="s">
        <v>262</v>
      </c>
      <c r="Z189" s="210"/>
      <c r="AA189" s="210"/>
      <c r="AB189" s="210"/>
      <c r="AC189" s="210"/>
      <c r="AD189" s="210"/>
      <c r="AE189" s="210"/>
      <c r="AF189" s="210"/>
      <c r="AG189" s="210" t="s">
        <v>302</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ht="45" outlineLevel="1" x14ac:dyDescent="0.2">
      <c r="A190" s="254">
        <v>57</v>
      </c>
      <c r="B190" s="255" t="s">
        <v>1322</v>
      </c>
      <c r="C190" s="262" t="s">
        <v>1323</v>
      </c>
      <c r="D190" s="256" t="s">
        <v>393</v>
      </c>
      <c r="E190" s="257">
        <v>9</v>
      </c>
      <c r="F190" s="258"/>
      <c r="G190" s="259">
        <f>ROUND(E190*F190,2)</f>
        <v>0</v>
      </c>
      <c r="H190" s="258"/>
      <c r="I190" s="259">
        <f>ROUND(E190*H190,2)</f>
        <v>0</v>
      </c>
      <c r="J190" s="258"/>
      <c r="K190" s="259">
        <f>ROUND(E190*J190,2)</f>
        <v>0</v>
      </c>
      <c r="L190" s="259">
        <v>21</v>
      </c>
      <c r="M190" s="259">
        <f>G190*(1+L190/100)</f>
        <v>0</v>
      </c>
      <c r="N190" s="257">
        <v>4.9500000000000004E-3</v>
      </c>
      <c r="O190" s="257">
        <f>ROUND(E190*N190,2)</f>
        <v>0.04</v>
      </c>
      <c r="P190" s="257">
        <v>0</v>
      </c>
      <c r="Q190" s="257">
        <f>ROUND(E190*P190,2)</f>
        <v>0</v>
      </c>
      <c r="R190" s="259" t="s">
        <v>1173</v>
      </c>
      <c r="S190" s="259" t="s">
        <v>259</v>
      </c>
      <c r="T190" s="260" t="s">
        <v>300</v>
      </c>
      <c r="U190" s="221">
        <v>0.66</v>
      </c>
      <c r="V190" s="221">
        <f>ROUND(E190*U190,2)</f>
        <v>5.94</v>
      </c>
      <c r="W190" s="221"/>
      <c r="X190" s="221" t="s">
        <v>301</v>
      </c>
      <c r="Y190" s="221" t="s">
        <v>262</v>
      </c>
      <c r="Z190" s="210"/>
      <c r="AA190" s="210"/>
      <c r="AB190" s="210"/>
      <c r="AC190" s="210"/>
      <c r="AD190" s="210"/>
      <c r="AE190" s="210"/>
      <c r="AF190" s="210"/>
      <c r="AG190" s="210" t="s">
        <v>302</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45" outlineLevel="1" x14ac:dyDescent="0.2">
      <c r="A191" s="254">
        <v>58</v>
      </c>
      <c r="B191" s="255" t="s">
        <v>1324</v>
      </c>
      <c r="C191" s="262" t="s">
        <v>1325</v>
      </c>
      <c r="D191" s="256" t="s">
        <v>393</v>
      </c>
      <c r="E191" s="257">
        <v>1</v>
      </c>
      <c r="F191" s="258"/>
      <c r="G191" s="259">
        <f>ROUND(E191*F191,2)</f>
        <v>0</v>
      </c>
      <c r="H191" s="258"/>
      <c r="I191" s="259">
        <f>ROUND(E191*H191,2)</f>
        <v>0</v>
      </c>
      <c r="J191" s="258"/>
      <c r="K191" s="259">
        <f>ROUND(E191*J191,2)</f>
        <v>0</v>
      </c>
      <c r="L191" s="259">
        <v>21</v>
      </c>
      <c r="M191" s="259">
        <f>G191*(1+L191/100)</f>
        <v>0</v>
      </c>
      <c r="N191" s="257">
        <v>5.6899999999999997E-3</v>
      </c>
      <c r="O191" s="257">
        <f>ROUND(E191*N191,2)</f>
        <v>0.01</v>
      </c>
      <c r="P191" s="257">
        <v>0</v>
      </c>
      <c r="Q191" s="257">
        <f>ROUND(E191*P191,2)</f>
        <v>0</v>
      </c>
      <c r="R191" s="259" t="s">
        <v>1173</v>
      </c>
      <c r="S191" s="259" t="s">
        <v>259</v>
      </c>
      <c r="T191" s="260" t="s">
        <v>300</v>
      </c>
      <c r="U191" s="221">
        <v>0.66</v>
      </c>
      <c r="V191" s="221">
        <f>ROUND(E191*U191,2)</f>
        <v>0.66</v>
      </c>
      <c r="W191" s="221"/>
      <c r="X191" s="221" t="s">
        <v>301</v>
      </c>
      <c r="Y191" s="221" t="s">
        <v>262</v>
      </c>
      <c r="Z191" s="210"/>
      <c r="AA191" s="210"/>
      <c r="AB191" s="210"/>
      <c r="AC191" s="210"/>
      <c r="AD191" s="210"/>
      <c r="AE191" s="210"/>
      <c r="AF191" s="210"/>
      <c r="AG191" s="210" t="s">
        <v>302</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ht="22.5" outlineLevel="1" x14ac:dyDescent="0.2">
      <c r="A192" s="234">
        <v>59</v>
      </c>
      <c r="B192" s="235" t="s">
        <v>1326</v>
      </c>
      <c r="C192" s="245" t="s">
        <v>1327</v>
      </c>
      <c r="D192" s="236" t="s">
        <v>298</v>
      </c>
      <c r="E192" s="237">
        <v>28.292999999999999</v>
      </c>
      <c r="F192" s="238"/>
      <c r="G192" s="239">
        <f>ROUND(E192*F192,2)</f>
        <v>0</v>
      </c>
      <c r="H192" s="238"/>
      <c r="I192" s="239">
        <f>ROUND(E192*H192,2)</f>
        <v>0</v>
      </c>
      <c r="J192" s="238"/>
      <c r="K192" s="239">
        <f>ROUND(E192*J192,2)</f>
        <v>0</v>
      </c>
      <c r="L192" s="239">
        <v>21</v>
      </c>
      <c r="M192" s="239">
        <f>G192*(1+L192/100)</f>
        <v>0</v>
      </c>
      <c r="N192" s="237">
        <v>3.8999999999999998E-3</v>
      </c>
      <c r="O192" s="237">
        <f>ROUND(E192*N192,2)</f>
        <v>0.11</v>
      </c>
      <c r="P192" s="237">
        <v>0</v>
      </c>
      <c r="Q192" s="237">
        <f>ROUND(E192*P192,2)</f>
        <v>0</v>
      </c>
      <c r="R192" s="239" t="s">
        <v>1173</v>
      </c>
      <c r="S192" s="239" t="s">
        <v>259</v>
      </c>
      <c r="T192" s="240" t="s">
        <v>300</v>
      </c>
      <c r="U192" s="221">
        <v>0</v>
      </c>
      <c r="V192" s="221">
        <f>ROUND(E192*U192,2)</f>
        <v>0</v>
      </c>
      <c r="W192" s="221"/>
      <c r="X192" s="221" t="s">
        <v>301</v>
      </c>
      <c r="Y192" s="221" t="s">
        <v>262</v>
      </c>
      <c r="Z192" s="210"/>
      <c r="AA192" s="210"/>
      <c r="AB192" s="210"/>
      <c r="AC192" s="210"/>
      <c r="AD192" s="210"/>
      <c r="AE192" s="210"/>
      <c r="AF192" s="210"/>
      <c r="AG192" s="210" t="s">
        <v>302</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2" x14ac:dyDescent="0.2">
      <c r="A193" s="217"/>
      <c r="B193" s="218"/>
      <c r="C193" s="263" t="s">
        <v>1328</v>
      </c>
      <c r="D193" s="251"/>
      <c r="E193" s="252">
        <v>28.292999999999999</v>
      </c>
      <c r="F193" s="221"/>
      <c r="G193" s="221"/>
      <c r="H193" s="221"/>
      <c r="I193" s="221"/>
      <c r="J193" s="221"/>
      <c r="K193" s="221"/>
      <c r="L193" s="221"/>
      <c r="M193" s="221"/>
      <c r="N193" s="220"/>
      <c r="O193" s="220"/>
      <c r="P193" s="220"/>
      <c r="Q193" s="220"/>
      <c r="R193" s="221"/>
      <c r="S193" s="221"/>
      <c r="T193" s="221"/>
      <c r="U193" s="221"/>
      <c r="V193" s="221"/>
      <c r="W193" s="221"/>
      <c r="X193" s="221"/>
      <c r="Y193" s="221"/>
      <c r="Z193" s="210"/>
      <c r="AA193" s="210"/>
      <c r="AB193" s="210"/>
      <c r="AC193" s="210"/>
      <c r="AD193" s="210"/>
      <c r="AE193" s="210"/>
      <c r="AF193" s="210"/>
      <c r="AG193" s="210" t="s">
        <v>319</v>
      </c>
      <c r="AH193" s="210">
        <v>5</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ht="22.5" outlineLevel="1" x14ac:dyDescent="0.2">
      <c r="A194" s="234">
        <v>60</v>
      </c>
      <c r="B194" s="235" t="s">
        <v>1329</v>
      </c>
      <c r="C194" s="245" t="s">
        <v>1330</v>
      </c>
      <c r="D194" s="236" t="s">
        <v>298</v>
      </c>
      <c r="E194" s="237">
        <v>113.39</v>
      </c>
      <c r="F194" s="238"/>
      <c r="G194" s="239">
        <f>ROUND(E194*F194,2)</f>
        <v>0</v>
      </c>
      <c r="H194" s="238"/>
      <c r="I194" s="239">
        <f>ROUND(E194*H194,2)</f>
        <v>0</v>
      </c>
      <c r="J194" s="238"/>
      <c r="K194" s="239">
        <f>ROUND(E194*J194,2)</f>
        <v>0</v>
      </c>
      <c r="L194" s="239">
        <v>21</v>
      </c>
      <c r="M194" s="239">
        <f>G194*(1+L194/100)</f>
        <v>0</v>
      </c>
      <c r="N194" s="237">
        <v>1.5E-3</v>
      </c>
      <c r="O194" s="237">
        <f>ROUND(E194*N194,2)</f>
        <v>0.17</v>
      </c>
      <c r="P194" s="237">
        <v>0</v>
      </c>
      <c r="Q194" s="237">
        <f>ROUND(E194*P194,2)</f>
        <v>0</v>
      </c>
      <c r="R194" s="239" t="s">
        <v>1173</v>
      </c>
      <c r="S194" s="239" t="s">
        <v>259</v>
      </c>
      <c r="T194" s="240" t="s">
        <v>300</v>
      </c>
      <c r="U194" s="221">
        <v>0</v>
      </c>
      <c r="V194" s="221">
        <f>ROUND(E194*U194,2)</f>
        <v>0</v>
      </c>
      <c r="W194" s="221"/>
      <c r="X194" s="221" t="s">
        <v>301</v>
      </c>
      <c r="Y194" s="221" t="s">
        <v>355</v>
      </c>
      <c r="Z194" s="210"/>
      <c r="AA194" s="210"/>
      <c r="AB194" s="210"/>
      <c r="AC194" s="210"/>
      <c r="AD194" s="210"/>
      <c r="AE194" s="210"/>
      <c r="AF194" s="210"/>
      <c r="AG194" s="210" t="s">
        <v>302</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2" x14ac:dyDescent="0.2">
      <c r="A195" s="217"/>
      <c r="B195" s="218"/>
      <c r="C195" s="263" t="s">
        <v>1331</v>
      </c>
      <c r="D195" s="251"/>
      <c r="E195" s="252">
        <v>45.79</v>
      </c>
      <c r="F195" s="221"/>
      <c r="G195" s="221"/>
      <c r="H195" s="221"/>
      <c r="I195" s="221"/>
      <c r="J195" s="221"/>
      <c r="K195" s="221"/>
      <c r="L195" s="221"/>
      <c r="M195" s="221"/>
      <c r="N195" s="220"/>
      <c r="O195" s="220"/>
      <c r="P195" s="220"/>
      <c r="Q195" s="220"/>
      <c r="R195" s="221"/>
      <c r="S195" s="221"/>
      <c r="T195" s="221"/>
      <c r="U195" s="221"/>
      <c r="V195" s="221"/>
      <c r="W195" s="221"/>
      <c r="X195" s="221"/>
      <c r="Y195" s="221"/>
      <c r="Z195" s="210"/>
      <c r="AA195" s="210"/>
      <c r="AB195" s="210"/>
      <c r="AC195" s="210"/>
      <c r="AD195" s="210"/>
      <c r="AE195" s="210"/>
      <c r="AF195" s="210"/>
      <c r="AG195" s="210" t="s">
        <v>319</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63" t="s">
        <v>1332</v>
      </c>
      <c r="D196" s="251"/>
      <c r="E196" s="252">
        <v>36.020000000000003</v>
      </c>
      <c r="F196" s="221"/>
      <c r="G196" s="221"/>
      <c r="H196" s="221"/>
      <c r="I196" s="221"/>
      <c r="J196" s="221"/>
      <c r="K196" s="221"/>
      <c r="L196" s="221"/>
      <c r="M196" s="221"/>
      <c r="N196" s="220"/>
      <c r="O196" s="220"/>
      <c r="P196" s="220"/>
      <c r="Q196" s="220"/>
      <c r="R196" s="221"/>
      <c r="S196" s="221"/>
      <c r="T196" s="221"/>
      <c r="U196" s="221"/>
      <c r="V196" s="221"/>
      <c r="W196" s="221"/>
      <c r="X196" s="221"/>
      <c r="Y196" s="221"/>
      <c r="Z196" s="210"/>
      <c r="AA196" s="210"/>
      <c r="AB196" s="210"/>
      <c r="AC196" s="210"/>
      <c r="AD196" s="210"/>
      <c r="AE196" s="210"/>
      <c r="AF196" s="210"/>
      <c r="AG196" s="210" t="s">
        <v>319</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63" t="s">
        <v>1333</v>
      </c>
      <c r="D197" s="251"/>
      <c r="E197" s="252">
        <v>14.68</v>
      </c>
      <c r="F197" s="221"/>
      <c r="G197" s="221"/>
      <c r="H197" s="221"/>
      <c r="I197" s="221"/>
      <c r="J197" s="221"/>
      <c r="K197" s="221"/>
      <c r="L197" s="221"/>
      <c r="M197" s="221"/>
      <c r="N197" s="220"/>
      <c r="O197" s="220"/>
      <c r="P197" s="220"/>
      <c r="Q197" s="220"/>
      <c r="R197" s="221"/>
      <c r="S197" s="221"/>
      <c r="T197" s="221"/>
      <c r="U197" s="221"/>
      <c r="V197" s="221"/>
      <c r="W197" s="221"/>
      <c r="X197" s="221"/>
      <c r="Y197" s="221"/>
      <c r="Z197" s="210"/>
      <c r="AA197" s="210"/>
      <c r="AB197" s="210"/>
      <c r="AC197" s="210"/>
      <c r="AD197" s="210"/>
      <c r="AE197" s="210"/>
      <c r="AF197" s="210"/>
      <c r="AG197" s="210" t="s">
        <v>319</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63" t="s">
        <v>1334</v>
      </c>
      <c r="D198" s="251"/>
      <c r="E198" s="252">
        <v>16.899999999999999</v>
      </c>
      <c r="F198" s="221"/>
      <c r="G198" s="221"/>
      <c r="H198" s="221"/>
      <c r="I198" s="221"/>
      <c r="J198" s="221"/>
      <c r="K198" s="221"/>
      <c r="L198" s="221"/>
      <c r="M198" s="221"/>
      <c r="N198" s="220"/>
      <c r="O198" s="220"/>
      <c r="P198" s="220"/>
      <c r="Q198" s="220"/>
      <c r="R198" s="221"/>
      <c r="S198" s="221"/>
      <c r="T198" s="221"/>
      <c r="U198" s="221"/>
      <c r="V198" s="221"/>
      <c r="W198" s="221"/>
      <c r="X198" s="221"/>
      <c r="Y198" s="221"/>
      <c r="Z198" s="210"/>
      <c r="AA198" s="210"/>
      <c r="AB198" s="210"/>
      <c r="AC198" s="210"/>
      <c r="AD198" s="210"/>
      <c r="AE198" s="210"/>
      <c r="AF198" s="210"/>
      <c r="AG198" s="210" t="s">
        <v>319</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22.5" outlineLevel="1" x14ac:dyDescent="0.2">
      <c r="A199" s="234">
        <v>61</v>
      </c>
      <c r="B199" s="235" t="s">
        <v>1335</v>
      </c>
      <c r="C199" s="245" t="s">
        <v>1336</v>
      </c>
      <c r="D199" s="236" t="s">
        <v>298</v>
      </c>
      <c r="E199" s="237">
        <v>145.9804</v>
      </c>
      <c r="F199" s="238"/>
      <c r="G199" s="239">
        <f>ROUND(E199*F199,2)</f>
        <v>0</v>
      </c>
      <c r="H199" s="238"/>
      <c r="I199" s="239">
        <f>ROUND(E199*H199,2)</f>
        <v>0</v>
      </c>
      <c r="J199" s="238"/>
      <c r="K199" s="239">
        <f>ROUND(E199*J199,2)</f>
        <v>0</v>
      </c>
      <c r="L199" s="239">
        <v>21</v>
      </c>
      <c r="M199" s="239">
        <f>G199*(1+L199/100)</f>
        <v>0</v>
      </c>
      <c r="N199" s="237">
        <v>2E-3</v>
      </c>
      <c r="O199" s="237">
        <f>ROUND(E199*N199,2)</f>
        <v>0.28999999999999998</v>
      </c>
      <c r="P199" s="237">
        <v>0</v>
      </c>
      <c r="Q199" s="237">
        <f>ROUND(E199*P199,2)</f>
        <v>0</v>
      </c>
      <c r="R199" s="239" t="s">
        <v>1173</v>
      </c>
      <c r="S199" s="239" t="s">
        <v>259</v>
      </c>
      <c r="T199" s="240" t="s">
        <v>300</v>
      </c>
      <c r="U199" s="221">
        <v>0</v>
      </c>
      <c r="V199" s="221">
        <f>ROUND(E199*U199,2)</f>
        <v>0</v>
      </c>
      <c r="W199" s="221"/>
      <c r="X199" s="221" t="s">
        <v>301</v>
      </c>
      <c r="Y199" s="221" t="s">
        <v>262</v>
      </c>
      <c r="Z199" s="210"/>
      <c r="AA199" s="210"/>
      <c r="AB199" s="210"/>
      <c r="AC199" s="210"/>
      <c r="AD199" s="210"/>
      <c r="AE199" s="210"/>
      <c r="AF199" s="210"/>
      <c r="AG199" s="210" t="s">
        <v>302</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63" t="s">
        <v>1337</v>
      </c>
      <c r="D200" s="251"/>
      <c r="E200" s="252">
        <v>57.196399999999997</v>
      </c>
      <c r="F200" s="221"/>
      <c r="G200" s="221"/>
      <c r="H200" s="221"/>
      <c r="I200" s="221"/>
      <c r="J200" s="221"/>
      <c r="K200" s="221"/>
      <c r="L200" s="221"/>
      <c r="M200" s="221"/>
      <c r="N200" s="220"/>
      <c r="O200" s="220"/>
      <c r="P200" s="220"/>
      <c r="Q200" s="220"/>
      <c r="R200" s="221"/>
      <c r="S200" s="221"/>
      <c r="T200" s="221"/>
      <c r="U200" s="221"/>
      <c r="V200" s="221"/>
      <c r="W200" s="221"/>
      <c r="X200" s="221"/>
      <c r="Y200" s="221"/>
      <c r="Z200" s="210"/>
      <c r="AA200" s="210"/>
      <c r="AB200" s="210"/>
      <c r="AC200" s="210"/>
      <c r="AD200" s="210"/>
      <c r="AE200" s="210"/>
      <c r="AF200" s="210"/>
      <c r="AG200" s="210" t="s">
        <v>319</v>
      </c>
      <c r="AH200" s="210">
        <v>5</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63" t="s">
        <v>1338</v>
      </c>
      <c r="D201" s="251"/>
      <c r="E201" s="252">
        <v>88.784000000000006</v>
      </c>
      <c r="F201" s="221"/>
      <c r="G201" s="221"/>
      <c r="H201" s="221"/>
      <c r="I201" s="221"/>
      <c r="J201" s="221"/>
      <c r="K201" s="221"/>
      <c r="L201" s="221"/>
      <c r="M201" s="221"/>
      <c r="N201" s="220"/>
      <c r="O201" s="220"/>
      <c r="P201" s="220"/>
      <c r="Q201" s="220"/>
      <c r="R201" s="221"/>
      <c r="S201" s="221"/>
      <c r="T201" s="221"/>
      <c r="U201" s="221"/>
      <c r="V201" s="221"/>
      <c r="W201" s="221"/>
      <c r="X201" s="221"/>
      <c r="Y201" s="221"/>
      <c r="Z201" s="210"/>
      <c r="AA201" s="210"/>
      <c r="AB201" s="210"/>
      <c r="AC201" s="210"/>
      <c r="AD201" s="210"/>
      <c r="AE201" s="210"/>
      <c r="AF201" s="210"/>
      <c r="AG201" s="210" t="s">
        <v>319</v>
      </c>
      <c r="AH201" s="210">
        <v>5</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34">
        <v>62</v>
      </c>
      <c r="B202" s="235" t="s">
        <v>1339</v>
      </c>
      <c r="C202" s="245" t="s">
        <v>1340</v>
      </c>
      <c r="D202" s="236" t="s">
        <v>298</v>
      </c>
      <c r="E202" s="237">
        <v>133.2251</v>
      </c>
      <c r="F202" s="238"/>
      <c r="G202" s="239">
        <f>ROUND(E202*F202,2)</f>
        <v>0</v>
      </c>
      <c r="H202" s="238"/>
      <c r="I202" s="239">
        <f>ROUND(E202*H202,2)</f>
        <v>0</v>
      </c>
      <c r="J202" s="238"/>
      <c r="K202" s="239">
        <f>ROUND(E202*J202,2)</f>
        <v>0</v>
      </c>
      <c r="L202" s="239">
        <v>21</v>
      </c>
      <c r="M202" s="239">
        <f>G202*(1+L202/100)</f>
        <v>0</v>
      </c>
      <c r="N202" s="237">
        <v>1.6000000000000001E-4</v>
      </c>
      <c r="O202" s="237">
        <f>ROUND(E202*N202,2)</f>
        <v>0.02</v>
      </c>
      <c r="P202" s="237">
        <v>0</v>
      </c>
      <c r="Q202" s="237">
        <f>ROUND(E202*P202,2)</f>
        <v>0</v>
      </c>
      <c r="R202" s="239" t="s">
        <v>1341</v>
      </c>
      <c r="S202" s="239" t="s">
        <v>259</v>
      </c>
      <c r="T202" s="240" t="s">
        <v>300</v>
      </c>
      <c r="U202" s="221">
        <v>0.14000000000000001</v>
      </c>
      <c r="V202" s="221">
        <f>ROUND(E202*U202,2)</f>
        <v>18.649999999999999</v>
      </c>
      <c r="W202" s="221"/>
      <c r="X202" s="221" t="s">
        <v>301</v>
      </c>
      <c r="Y202" s="221" t="s">
        <v>262</v>
      </c>
      <c r="Z202" s="210"/>
      <c r="AA202" s="210"/>
      <c r="AB202" s="210"/>
      <c r="AC202" s="210"/>
      <c r="AD202" s="210"/>
      <c r="AE202" s="210"/>
      <c r="AF202" s="210"/>
      <c r="AG202" s="210" t="s">
        <v>302</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ht="22.5" outlineLevel="2" x14ac:dyDescent="0.2">
      <c r="A203" s="217"/>
      <c r="B203" s="218"/>
      <c r="C203" s="263" t="s">
        <v>1342</v>
      </c>
      <c r="D203" s="251"/>
      <c r="E203" s="252">
        <v>133.2251</v>
      </c>
      <c r="F203" s="221"/>
      <c r="G203" s="221"/>
      <c r="H203" s="221"/>
      <c r="I203" s="221"/>
      <c r="J203" s="221"/>
      <c r="K203" s="221"/>
      <c r="L203" s="221"/>
      <c r="M203" s="221"/>
      <c r="N203" s="220"/>
      <c r="O203" s="220"/>
      <c r="P203" s="220"/>
      <c r="Q203" s="220"/>
      <c r="R203" s="221"/>
      <c r="S203" s="221"/>
      <c r="T203" s="221"/>
      <c r="U203" s="221"/>
      <c r="V203" s="221"/>
      <c r="W203" s="221"/>
      <c r="X203" s="221"/>
      <c r="Y203" s="221"/>
      <c r="Z203" s="210"/>
      <c r="AA203" s="210"/>
      <c r="AB203" s="210"/>
      <c r="AC203" s="210"/>
      <c r="AD203" s="210"/>
      <c r="AE203" s="210"/>
      <c r="AF203" s="210"/>
      <c r="AG203" s="210" t="s">
        <v>319</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ht="22.5" outlineLevel="1" x14ac:dyDescent="0.2">
      <c r="A204" s="234">
        <v>63</v>
      </c>
      <c r="B204" s="235" t="s">
        <v>1343</v>
      </c>
      <c r="C204" s="245" t="s">
        <v>1344</v>
      </c>
      <c r="D204" s="236" t="s">
        <v>298</v>
      </c>
      <c r="E204" s="237">
        <v>10</v>
      </c>
      <c r="F204" s="238"/>
      <c r="G204" s="239">
        <f>ROUND(E204*F204,2)</f>
        <v>0</v>
      </c>
      <c r="H204" s="238"/>
      <c r="I204" s="239">
        <f>ROUND(E204*H204,2)</f>
        <v>0</v>
      </c>
      <c r="J204" s="238"/>
      <c r="K204" s="239">
        <f>ROUND(E204*J204,2)</f>
        <v>0</v>
      </c>
      <c r="L204" s="239">
        <v>21</v>
      </c>
      <c r="M204" s="239">
        <f>G204*(1+L204/100)</f>
        <v>0</v>
      </c>
      <c r="N204" s="237">
        <v>1.4370000000000001E-2</v>
      </c>
      <c r="O204" s="237">
        <f>ROUND(E204*N204,2)</f>
        <v>0.14000000000000001</v>
      </c>
      <c r="P204" s="237">
        <v>0</v>
      </c>
      <c r="Q204" s="237">
        <f>ROUND(E204*P204,2)</f>
        <v>0</v>
      </c>
      <c r="R204" s="239" t="s">
        <v>1345</v>
      </c>
      <c r="S204" s="239" t="s">
        <v>300</v>
      </c>
      <c r="T204" s="240" t="s">
        <v>300</v>
      </c>
      <c r="U204" s="221">
        <v>0.313</v>
      </c>
      <c r="V204" s="221">
        <f>ROUND(E204*U204,2)</f>
        <v>3.13</v>
      </c>
      <c r="W204" s="221"/>
      <c r="X204" s="221" t="s">
        <v>301</v>
      </c>
      <c r="Y204" s="221" t="s">
        <v>262</v>
      </c>
      <c r="Z204" s="210"/>
      <c r="AA204" s="210"/>
      <c r="AB204" s="210"/>
      <c r="AC204" s="210"/>
      <c r="AD204" s="210"/>
      <c r="AE204" s="210"/>
      <c r="AF204" s="210"/>
      <c r="AG204" s="210" t="s">
        <v>302</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61" t="s">
        <v>1346</v>
      </c>
      <c r="D205" s="253"/>
      <c r="E205" s="253"/>
      <c r="F205" s="253"/>
      <c r="G205" s="253"/>
      <c r="H205" s="221"/>
      <c r="I205" s="221"/>
      <c r="J205" s="221"/>
      <c r="K205" s="221"/>
      <c r="L205" s="221"/>
      <c r="M205" s="221"/>
      <c r="N205" s="220"/>
      <c r="O205" s="220"/>
      <c r="P205" s="220"/>
      <c r="Q205" s="220"/>
      <c r="R205" s="221"/>
      <c r="S205" s="221"/>
      <c r="T205" s="221"/>
      <c r="U205" s="221"/>
      <c r="V205" s="221"/>
      <c r="W205" s="221"/>
      <c r="X205" s="221"/>
      <c r="Y205" s="221"/>
      <c r="Z205" s="210"/>
      <c r="AA205" s="210"/>
      <c r="AB205" s="210"/>
      <c r="AC205" s="210"/>
      <c r="AD205" s="210"/>
      <c r="AE205" s="210"/>
      <c r="AF205" s="210"/>
      <c r="AG205" s="210" t="s">
        <v>304</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2" x14ac:dyDescent="0.2">
      <c r="A206" s="217"/>
      <c r="B206" s="218"/>
      <c r="C206" s="263" t="s">
        <v>1347</v>
      </c>
      <c r="D206" s="251"/>
      <c r="E206" s="252">
        <v>10</v>
      </c>
      <c r="F206" s="221"/>
      <c r="G206" s="221"/>
      <c r="H206" s="221"/>
      <c r="I206" s="221"/>
      <c r="J206" s="221"/>
      <c r="K206" s="221"/>
      <c r="L206" s="221"/>
      <c r="M206" s="221"/>
      <c r="N206" s="220"/>
      <c r="O206" s="220"/>
      <c r="P206" s="220"/>
      <c r="Q206" s="220"/>
      <c r="R206" s="221"/>
      <c r="S206" s="221"/>
      <c r="T206" s="221"/>
      <c r="U206" s="221"/>
      <c r="V206" s="221"/>
      <c r="W206" s="221"/>
      <c r="X206" s="221"/>
      <c r="Y206" s="221"/>
      <c r="Z206" s="210"/>
      <c r="AA206" s="210"/>
      <c r="AB206" s="210"/>
      <c r="AC206" s="210"/>
      <c r="AD206" s="210"/>
      <c r="AE206" s="210"/>
      <c r="AF206" s="210"/>
      <c r="AG206" s="210" t="s">
        <v>319</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ht="22.5" outlineLevel="1" x14ac:dyDescent="0.2">
      <c r="A207" s="234">
        <v>64</v>
      </c>
      <c r="B207" s="235" t="s">
        <v>1348</v>
      </c>
      <c r="C207" s="245" t="s">
        <v>1349</v>
      </c>
      <c r="D207" s="236" t="s">
        <v>298</v>
      </c>
      <c r="E207" s="237">
        <v>161.5351</v>
      </c>
      <c r="F207" s="238"/>
      <c r="G207" s="239">
        <f>ROUND(E207*F207,2)</f>
        <v>0</v>
      </c>
      <c r="H207" s="238"/>
      <c r="I207" s="239">
        <f>ROUND(E207*H207,2)</f>
        <v>0</v>
      </c>
      <c r="J207" s="238"/>
      <c r="K207" s="239">
        <f>ROUND(E207*J207,2)</f>
        <v>0</v>
      </c>
      <c r="L207" s="239">
        <v>21</v>
      </c>
      <c r="M207" s="239">
        <f>G207*(1+L207/100)</f>
        <v>0</v>
      </c>
      <c r="N207" s="237">
        <v>2.0310000000000002E-2</v>
      </c>
      <c r="O207" s="237">
        <f>ROUND(E207*N207,2)</f>
        <v>3.28</v>
      </c>
      <c r="P207" s="237">
        <v>0</v>
      </c>
      <c r="Q207" s="237">
        <f>ROUND(E207*P207,2)</f>
        <v>0</v>
      </c>
      <c r="R207" s="239"/>
      <c r="S207" s="239" t="s">
        <v>424</v>
      </c>
      <c r="T207" s="240" t="s">
        <v>1350</v>
      </c>
      <c r="U207" s="221">
        <v>0.6</v>
      </c>
      <c r="V207" s="221">
        <f>ROUND(E207*U207,2)</f>
        <v>96.92</v>
      </c>
      <c r="W207" s="221"/>
      <c r="X207" s="221" t="s">
        <v>301</v>
      </c>
      <c r="Y207" s="221" t="s">
        <v>262</v>
      </c>
      <c r="Z207" s="210"/>
      <c r="AA207" s="210"/>
      <c r="AB207" s="210"/>
      <c r="AC207" s="210"/>
      <c r="AD207" s="210"/>
      <c r="AE207" s="210"/>
      <c r="AF207" s="210"/>
      <c r="AG207" s="210" t="s">
        <v>302</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ht="22.5" outlineLevel="2" x14ac:dyDescent="0.2">
      <c r="A208" s="217"/>
      <c r="B208" s="218"/>
      <c r="C208" s="263" t="s">
        <v>1351</v>
      </c>
      <c r="D208" s="251"/>
      <c r="E208" s="252">
        <v>161.5351</v>
      </c>
      <c r="F208" s="221"/>
      <c r="G208" s="221"/>
      <c r="H208" s="221"/>
      <c r="I208" s="221"/>
      <c r="J208" s="221"/>
      <c r="K208" s="221"/>
      <c r="L208" s="221"/>
      <c r="M208" s="221"/>
      <c r="N208" s="220"/>
      <c r="O208" s="220"/>
      <c r="P208" s="220"/>
      <c r="Q208" s="220"/>
      <c r="R208" s="221"/>
      <c r="S208" s="221"/>
      <c r="T208" s="221"/>
      <c r="U208" s="221"/>
      <c r="V208" s="221"/>
      <c r="W208" s="221"/>
      <c r="X208" s="221"/>
      <c r="Y208" s="221"/>
      <c r="Z208" s="210"/>
      <c r="AA208" s="210"/>
      <c r="AB208" s="210"/>
      <c r="AC208" s="210"/>
      <c r="AD208" s="210"/>
      <c r="AE208" s="210"/>
      <c r="AF208" s="210"/>
      <c r="AG208" s="210" t="s">
        <v>319</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x14ac:dyDescent="0.2">
      <c r="A209" s="224" t="s">
        <v>254</v>
      </c>
      <c r="B209" s="225" t="s">
        <v>117</v>
      </c>
      <c r="C209" s="244" t="s">
        <v>118</v>
      </c>
      <c r="D209" s="226"/>
      <c r="E209" s="227"/>
      <c r="F209" s="228"/>
      <c r="G209" s="228">
        <f>SUMIF(AG210:AG237,"&lt;&gt;NOR",G210:G237)</f>
        <v>0</v>
      </c>
      <c r="H209" s="228"/>
      <c r="I209" s="228">
        <f>SUM(I210:I237)</f>
        <v>0</v>
      </c>
      <c r="J209" s="228"/>
      <c r="K209" s="228">
        <f>SUM(K210:K237)</f>
        <v>0</v>
      </c>
      <c r="L209" s="228"/>
      <c r="M209" s="228">
        <f>SUM(M210:M237)</f>
        <v>0</v>
      </c>
      <c r="N209" s="227"/>
      <c r="O209" s="227">
        <f>SUM(O210:O237)</f>
        <v>3.1599999999999997</v>
      </c>
      <c r="P209" s="227"/>
      <c r="Q209" s="227">
        <f>SUM(Q210:Q237)</f>
        <v>0.01</v>
      </c>
      <c r="R209" s="228"/>
      <c r="S209" s="228"/>
      <c r="T209" s="229"/>
      <c r="U209" s="223"/>
      <c r="V209" s="223">
        <f>SUM(V210:V237)</f>
        <v>205.23000000000002</v>
      </c>
      <c r="W209" s="223"/>
      <c r="X209" s="223"/>
      <c r="Y209" s="223"/>
      <c r="AG209" t="s">
        <v>255</v>
      </c>
    </row>
    <row r="210" spans="1:60" ht="22.5" outlineLevel="1" x14ac:dyDescent="0.2">
      <c r="A210" s="234">
        <v>65</v>
      </c>
      <c r="B210" s="235" t="s">
        <v>1352</v>
      </c>
      <c r="C210" s="245" t="s">
        <v>1353</v>
      </c>
      <c r="D210" s="236" t="s">
        <v>298</v>
      </c>
      <c r="E210" s="237">
        <v>44.18</v>
      </c>
      <c r="F210" s="238"/>
      <c r="G210" s="239">
        <f>ROUND(E210*F210,2)</f>
        <v>0</v>
      </c>
      <c r="H210" s="238"/>
      <c r="I210" s="239">
        <f>ROUND(E210*H210,2)</f>
        <v>0</v>
      </c>
      <c r="J210" s="238"/>
      <c r="K210" s="239">
        <f>ROUND(E210*J210,2)</f>
        <v>0</v>
      </c>
      <c r="L210" s="239">
        <v>21</v>
      </c>
      <c r="M210" s="239">
        <f>G210*(1+L210/100)</f>
        <v>0</v>
      </c>
      <c r="N210" s="237">
        <v>1.243E-2</v>
      </c>
      <c r="O210" s="237">
        <f>ROUND(E210*N210,2)</f>
        <v>0.55000000000000004</v>
      </c>
      <c r="P210" s="237">
        <v>0</v>
      </c>
      <c r="Q210" s="237">
        <f>ROUND(E210*P210,2)</f>
        <v>0</v>
      </c>
      <c r="R210" s="239" t="s">
        <v>1173</v>
      </c>
      <c r="S210" s="239" t="s">
        <v>259</v>
      </c>
      <c r="T210" s="240" t="s">
        <v>300</v>
      </c>
      <c r="U210" s="221">
        <v>0.95</v>
      </c>
      <c r="V210" s="221">
        <f>ROUND(E210*U210,2)</f>
        <v>41.97</v>
      </c>
      <c r="W210" s="221"/>
      <c r="X210" s="221" t="s">
        <v>301</v>
      </c>
      <c r="Y210" s="221" t="s">
        <v>262</v>
      </c>
      <c r="Z210" s="210"/>
      <c r="AA210" s="210"/>
      <c r="AB210" s="210"/>
      <c r="AC210" s="210"/>
      <c r="AD210" s="210"/>
      <c r="AE210" s="210"/>
      <c r="AF210" s="210"/>
      <c r="AG210" s="210" t="s">
        <v>302</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
      <c r="A211" s="217"/>
      <c r="B211" s="218"/>
      <c r="C211" s="246" t="s">
        <v>1354</v>
      </c>
      <c r="D211" s="242"/>
      <c r="E211" s="242"/>
      <c r="F211" s="242"/>
      <c r="G211" s="242"/>
      <c r="H211" s="221"/>
      <c r="I211" s="221"/>
      <c r="J211" s="221"/>
      <c r="K211" s="221"/>
      <c r="L211" s="221"/>
      <c r="M211" s="221"/>
      <c r="N211" s="220"/>
      <c r="O211" s="220"/>
      <c r="P211" s="220"/>
      <c r="Q211" s="220"/>
      <c r="R211" s="221"/>
      <c r="S211" s="221"/>
      <c r="T211" s="221"/>
      <c r="U211" s="221"/>
      <c r="V211" s="221"/>
      <c r="W211" s="221"/>
      <c r="X211" s="221"/>
      <c r="Y211" s="221"/>
      <c r="Z211" s="210"/>
      <c r="AA211" s="210"/>
      <c r="AB211" s="210"/>
      <c r="AC211" s="210"/>
      <c r="AD211" s="210"/>
      <c r="AE211" s="210"/>
      <c r="AF211" s="210"/>
      <c r="AG211" s="210" t="s">
        <v>265</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2" x14ac:dyDescent="0.2">
      <c r="A212" s="217"/>
      <c r="B212" s="218"/>
      <c r="C212" s="263" t="s">
        <v>1355</v>
      </c>
      <c r="D212" s="251"/>
      <c r="E212" s="252">
        <v>44.18</v>
      </c>
      <c r="F212" s="221"/>
      <c r="G212" s="221"/>
      <c r="H212" s="221"/>
      <c r="I212" s="221"/>
      <c r="J212" s="221"/>
      <c r="K212" s="221"/>
      <c r="L212" s="221"/>
      <c r="M212" s="221"/>
      <c r="N212" s="220"/>
      <c r="O212" s="220"/>
      <c r="P212" s="220"/>
      <c r="Q212" s="220"/>
      <c r="R212" s="221"/>
      <c r="S212" s="221"/>
      <c r="T212" s="221"/>
      <c r="U212" s="221"/>
      <c r="V212" s="221"/>
      <c r="W212" s="221"/>
      <c r="X212" s="221"/>
      <c r="Y212" s="221"/>
      <c r="Z212" s="210"/>
      <c r="AA212" s="210"/>
      <c r="AB212" s="210"/>
      <c r="AC212" s="210"/>
      <c r="AD212" s="210"/>
      <c r="AE212" s="210"/>
      <c r="AF212" s="210"/>
      <c r="AG212" s="210" t="s">
        <v>319</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33.75" outlineLevel="1" x14ac:dyDescent="0.2">
      <c r="A213" s="234">
        <v>66</v>
      </c>
      <c r="B213" s="235" t="s">
        <v>1356</v>
      </c>
      <c r="C213" s="245" t="s">
        <v>1357</v>
      </c>
      <c r="D213" s="236" t="s">
        <v>298</v>
      </c>
      <c r="E213" s="237">
        <v>28.58</v>
      </c>
      <c r="F213" s="238"/>
      <c r="G213" s="239">
        <f>ROUND(E213*F213,2)</f>
        <v>0</v>
      </c>
      <c r="H213" s="238"/>
      <c r="I213" s="239">
        <f>ROUND(E213*H213,2)</f>
        <v>0</v>
      </c>
      <c r="J213" s="238"/>
      <c r="K213" s="239">
        <f>ROUND(E213*J213,2)</f>
        <v>0</v>
      </c>
      <c r="L213" s="239">
        <v>21</v>
      </c>
      <c r="M213" s="239">
        <f>G213*(1+L213/100)</f>
        <v>0</v>
      </c>
      <c r="N213" s="237">
        <v>1.2529999999999999E-2</v>
      </c>
      <c r="O213" s="237">
        <f>ROUND(E213*N213,2)</f>
        <v>0.36</v>
      </c>
      <c r="P213" s="237">
        <v>0</v>
      </c>
      <c r="Q213" s="237">
        <f>ROUND(E213*P213,2)</f>
        <v>0</v>
      </c>
      <c r="R213" s="239" t="s">
        <v>1173</v>
      </c>
      <c r="S213" s="239" t="s">
        <v>259</v>
      </c>
      <c r="T213" s="240" t="s">
        <v>300</v>
      </c>
      <c r="U213" s="221">
        <v>0.95</v>
      </c>
      <c r="V213" s="221">
        <f>ROUND(E213*U213,2)</f>
        <v>27.15</v>
      </c>
      <c r="W213" s="221"/>
      <c r="X213" s="221" t="s">
        <v>301</v>
      </c>
      <c r="Y213" s="221" t="s">
        <v>262</v>
      </c>
      <c r="Z213" s="210"/>
      <c r="AA213" s="210"/>
      <c r="AB213" s="210"/>
      <c r="AC213" s="210"/>
      <c r="AD213" s="210"/>
      <c r="AE213" s="210"/>
      <c r="AF213" s="210"/>
      <c r="AG213" s="210" t="s">
        <v>302</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46" t="s">
        <v>1354</v>
      </c>
      <c r="D214" s="242"/>
      <c r="E214" s="242"/>
      <c r="F214" s="242"/>
      <c r="G214" s="242"/>
      <c r="H214" s="221"/>
      <c r="I214" s="221"/>
      <c r="J214" s="221"/>
      <c r="K214" s="221"/>
      <c r="L214" s="221"/>
      <c r="M214" s="221"/>
      <c r="N214" s="220"/>
      <c r="O214" s="220"/>
      <c r="P214" s="220"/>
      <c r="Q214" s="220"/>
      <c r="R214" s="221"/>
      <c r="S214" s="221"/>
      <c r="T214" s="221"/>
      <c r="U214" s="221"/>
      <c r="V214" s="221"/>
      <c r="W214" s="221"/>
      <c r="X214" s="221"/>
      <c r="Y214" s="221"/>
      <c r="Z214" s="210"/>
      <c r="AA214" s="210"/>
      <c r="AB214" s="210"/>
      <c r="AC214" s="210"/>
      <c r="AD214" s="210"/>
      <c r="AE214" s="210"/>
      <c r="AF214" s="210"/>
      <c r="AG214" s="210" t="s">
        <v>265</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2" x14ac:dyDescent="0.2">
      <c r="A215" s="217"/>
      <c r="B215" s="218"/>
      <c r="C215" s="263" t="s">
        <v>1358</v>
      </c>
      <c r="D215" s="251"/>
      <c r="E215" s="252">
        <v>28.58</v>
      </c>
      <c r="F215" s="221"/>
      <c r="G215" s="221"/>
      <c r="H215" s="221"/>
      <c r="I215" s="221"/>
      <c r="J215" s="221"/>
      <c r="K215" s="221"/>
      <c r="L215" s="221"/>
      <c r="M215" s="221"/>
      <c r="N215" s="220"/>
      <c r="O215" s="220"/>
      <c r="P215" s="220"/>
      <c r="Q215" s="220"/>
      <c r="R215" s="221"/>
      <c r="S215" s="221"/>
      <c r="T215" s="221"/>
      <c r="U215" s="221"/>
      <c r="V215" s="221"/>
      <c r="W215" s="221"/>
      <c r="X215" s="221"/>
      <c r="Y215" s="221"/>
      <c r="Z215" s="210"/>
      <c r="AA215" s="210"/>
      <c r="AB215" s="210"/>
      <c r="AC215" s="210"/>
      <c r="AD215" s="210"/>
      <c r="AE215" s="210"/>
      <c r="AF215" s="210"/>
      <c r="AG215" s="210" t="s">
        <v>319</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ht="22.5" outlineLevel="1" x14ac:dyDescent="0.2">
      <c r="A216" s="234">
        <v>67</v>
      </c>
      <c r="B216" s="235" t="s">
        <v>1359</v>
      </c>
      <c r="C216" s="245" t="s">
        <v>1360</v>
      </c>
      <c r="D216" s="236" t="s">
        <v>393</v>
      </c>
      <c r="E216" s="237">
        <v>2</v>
      </c>
      <c r="F216" s="238"/>
      <c r="G216" s="239">
        <f>ROUND(E216*F216,2)</f>
        <v>0</v>
      </c>
      <c r="H216" s="238"/>
      <c r="I216" s="239">
        <f>ROUND(E216*H216,2)</f>
        <v>0</v>
      </c>
      <c r="J216" s="238"/>
      <c r="K216" s="239">
        <f>ROUND(E216*J216,2)</f>
        <v>0</v>
      </c>
      <c r="L216" s="239">
        <v>21</v>
      </c>
      <c r="M216" s="239">
        <f>G216*(1+L216/100)</f>
        <v>0</v>
      </c>
      <c r="N216" s="237">
        <v>2.4000000000000001E-4</v>
      </c>
      <c r="O216" s="237">
        <f>ROUND(E216*N216,2)</f>
        <v>0</v>
      </c>
      <c r="P216" s="237">
        <v>0</v>
      </c>
      <c r="Q216" s="237">
        <f>ROUND(E216*P216,2)</f>
        <v>0</v>
      </c>
      <c r="R216" s="239" t="s">
        <v>1173</v>
      </c>
      <c r="S216" s="239" t="s">
        <v>259</v>
      </c>
      <c r="T216" s="240" t="s">
        <v>300</v>
      </c>
      <c r="U216" s="221">
        <v>1.54</v>
      </c>
      <c r="V216" s="221">
        <f>ROUND(E216*U216,2)</f>
        <v>3.08</v>
      </c>
      <c r="W216" s="221"/>
      <c r="X216" s="221" t="s">
        <v>301</v>
      </c>
      <c r="Y216" s="221" t="s">
        <v>262</v>
      </c>
      <c r="Z216" s="210"/>
      <c r="AA216" s="210"/>
      <c r="AB216" s="210"/>
      <c r="AC216" s="210"/>
      <c r="AD216" s="210"/>
      <c r="AE216" s="210"/>
      <c r="AF216" s="210"/>
      <c r="AG216" s="210" t="s">
        <v>302</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2" x14ac:dyDescent="0.2">
      <c r="A217" s="217"/>
      <c r="B217" s="218"/>
      <c r="C217" s="246" t="s">
        <v>1361</v>
      </c>
      <c r="D217" s="242"/>
      <c r="E217" s="242"/>
      <c r="F217" s="242"/>
      <c r="G217" s="242"/>
      <c r="H217" s="221"/>
      <c r="I217" s="221"/>
      <c r="J217" s="221"/>
      <c r="K217" s="221"/>
      <c r="L217" s="221"/>
      <c r="M217" s="221"/>
      <c r="N217" s="220"/>
      <c r="O217" s="220"/>
      <c r="P217" s="220"/>
      <c r="Q217" s="220"/>
      <c r="R217" s="221"/>
      <c r="S217" s="221"/>
      <c r="T217" s="221"/>
      <c r="U217" s="221"/>
      <c r="V217" s="221"/>
      <c r="W217" s="221"/>
      <c r="X217" s="221"/>
      <c r="Y217" s="221"/>
      <c r="Z217" s="210"/>
      <c r="AA217" s="210"/>
      <c r="AB217" s="210"/>
      <c r="AC217" s="210"/>
      <c r="AD217" s="210"/>
      <c r="AE217" s="210"/>
      <c r="AF217" s="210"/>
      <c r="AG217" s="210" t="s">
        <v>265</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22.5" outlineLevel="1" x14ac:dyDescent="0.2">
      <c r="A218" s="234">
        <v>68</v>
      </c>
      <c r="B218" s="235" t="s">
        <v>1362</v>
      </c>
      <c r="C218" s="245" t="s">
        <v>1363</v>
      </c>
      <c r="D218" s="236" t="s">
        <v>298</v>
      </c>
      <c r="E218" s="237">
        <v>4.3499999999999996</v>
      </c>
      <c r="F218" s="238"/>
      <c r="G218" s="239">
        <f>ROUND(E218*F218,2)</f>
        <v>0</v>
      </c>
      <c r="H218" s="238"/>
      <c r="I218" s="239">
        <f>ROUND(E218*H218,2)</f>
        <v>0</v>
      </c>
      <c r="J218" s="238"/>
      <c r="K218" s="239">
        <f>ROUND(E218*J218,2)</f>
        <v>0</v>
      </c>
      <c r="L218" s="239">
        <v>21</v>
      </c>
      <c r="M218" s="239">
        <f>G218*(1+L218/100)</f>
        <v>0</v>
      </c>
      <c r="N218" s="237">
        <v>1.3690000000000001E-2</v>
      </c>
      <c r="O218" s="237">
        <f>ROUND(E218*N218,2)</f>
        <v>0.06</v>
      </c>
      <c r="P218" s="237">
        <v>0</v>
      </c>
      <c r="Q218" s="237">
        <f>ROUND(E218*P218,2)</f>
        <v>0</v>
      </c>
      <c r="R218" s="239" t="s">
        <v>1173</v>
      </c>
      <c r="S218" s="239" t="s">
        <v>259</v>
      </c>
      <c r="T218" s="240" t="s">
        <v>300</v>
      </c>
      <c r="U218" s="221">
        <v>0.95</v>
      </c>
      <c r="V218" s="221">
        <f>ROUND(E218*U218,2)</f>
        <v>4.13</v>
      </c>
      <c r="W218" s="221"/>
      <c r="X218" s="221" t="s">
        <v>301</v>
      </c>
      <c r="Y218" s="221" t="s">
        <v>262</v>
      </c>
      <c r="Z218" s="210"/>
      <c r="AA218" s="210"/>
      <c r="AB218" s="210"/>
      <c r="AC218" s="210"/>
      <c r="AD218" s="210"/>
      <c r="AE218" s="210"/>
      <c r="AF218" s="210"/>
      <c r="AG218" s="210" t="s">
        <v>302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46" t="s">
        <v>1364</v>
      </c>
      <c r="D219" s="242"/>
      <c r="E219" s="242"/>
      <c r="F219" s="242"/>
      <c r="G219" s="242"/>
      <c r="H219" s="221"/>
      <c r="I219" s="221"/>
      <c r="J219" s="221"/>
      <c r="K219" s="221"/>
      <c r="L219" s="221"/>
      <c r="M219" s="221"/>
      <c r="N219" s="220"/>
      <c r="O219" s="220"/>
      <c r="P219" s="220"/>
      <c r="Q219" s="220"/>
      <c r="R219" s="221"/>
      <c r="S219" s="221"/>
      <c r="T219" s="221"/>
      <c r="U219" s="221"/>
      <c r="V219" s="221"/>
      <c r="W219" s="221"/>
      <c r="X219" s="221"/>
      <c r="Y219" s="221"/>
      <c r="Z219" s="210"/>
      <c r="AA219" s="210"/>
      <c r="AB219" s="210"/>
      <c r="AC219" s="210"/>
      <c r="AD219" s="210"/>
      <c r="AE219" s="210"/>
      <c r="AF219" s="210"/>
      <c r="AG219" s="210" t="s">
        <v>265</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
      <c r="A220" s="217"/>
      <c r="B220" s="218"/>
      <c r="C220" s="263" t="s">
        <v>1365</v>
      </c>
      <c r="D220" s="251"/>
      <c r="E220" s="252">
        <v>4.3499999999999996</v>
      </c>
      <c r="F220" s="221"/>
      <c r="G220" s="221"/>
      <c r="H220" s="221"/>
      <c r="I220" s="221"/>
      <c r="J220" s="221"/>
      <c r="K220" s="221"/>
      <c r="L220" s="221"/>
      <c r="M220" s="221"/>
      <c r="N220" s="220"/>
      <c r="O220" s="220"/>
      <c r="P220" s="220"/>
      <c r="Q220" s="220"/>
      <c r="R220" s="221"/>
      <c r="S220" s="221"/>
      <c r="T220" s="221"/>
      <c r="U220" s="221"/>
      <c r="V220" s="221"/>
      <c r="W220" s="221"/>
      <c r="X220" s="221"/>
      <c r="Y220" s="221"/>
      <c r="Z220" s="210"/>
      <c r="AA220" s="210"/>
      <c r="AB220" s="210"/>
      <c r="AC220" s="210"/>
      <c r="AD220" s="210"/>
      <c r="AE220" s="210"/>
      <c r="AF220" s="210"/>
      <c r="AG220" s="210" t="s">
        <v>319</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22.5" outlineLevel="1" x14ac:dyDescent="0.2">
      <c r="A221" s="234">
        <v>69</v>
      </c>
      <c r="B221" s="235" t="s">
        <v>1366</v>
      </c>
      <c r="C221" s="245" t="s">
        <v>1367</v>
      </c>
      <c r="D221" s="236" t="s">
        <v>393</v>
      </c>
      <c r="E221" s="237">
        <v>3</v>
      </c>
      <c r="F221" s="238"/>
      <c r="G221" s="239">
        <f>ROUND(E221*F221,2)</f>
        <v>0</v>
      </c>
      <c r="H221" s="238"/>
      <c r="I221" s="239">
        <f>ROUND(E221*H221,2)</f>
        <v>0</v>
      </c>
      <c r="J221" s="238"/>
      <c r="K221" s="239">
        <f>ROUND(E221*J221,2)</f>
        <v>0</v>
      </c>
      <c r="L221" s="239">
        <v>21</v>
      </c>
      <c r="M221" s="239">
        <f>G221*(1+L221/100)</f>
        <v>0</v>
      </c>
      <c r="N221" s="237">
        <v>1.668E-2</v>
      </c>
      <c r="O221" s="237">
        <f>ROUND(E221*N221,2)</f>
        <v>0.05</v>
      </c>
      <c r="P221" s="237">
        <v>0</v>
      </c>
      <c r="Q221" s="237">
        <f>ROUND(E221*P221,2)</f>
        <v>0</v>
      </c>
      <c r="R221" s="239" t="s">
        <v>1173</v>
      </c>
      <c r="S221" s="239" t="s">
        <v>259</v>
      </c>
      <c r="T221" s="240" t="s">
        <v>300</v>
      </c>
      <c r="U221" s="221">
        <v>1.03</v>
      </c>
      <c r="V221" s="221">
        <f>ROUND(E221*U221,2)</f>
        <v>3.09</v>
      </c>
      <c r="W221" s="221"/>
      <c r="X221" s="221" t="s">
        <v>301</v>
      </c>
      <c r="Y221" s="221" t="s">
        <v>262</v>
      </c>
      <c r="Z221" s="210"/>
      <c r="AA221" s="210"/>
      <c r="AB221" s="210"/>
      <c r="AC221" s="210"/>
      <c r="AD221" s="210"/>
      <c r="AE221" s="210"/>
      <c r="AF221" s="210"/>
      <c r="AG221" s="210" t="s">
        <v>302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2" x14ac:dyDescent="0.2">
      <c r="A222" s="217"/>
      <c r="B222" s="218"/>
      <c r="C222" s="263" t="s">
        <v>1368</v>
      </c>
      <c r="D222" s="251"/>
      <c r="E222" s="252">
        <v>3</v>
      </c>
      <c r="F222" s="221"/>
      <c r="G222" s="221"/>
      <c r="H222" s="221"/>
      <c r="I222" s="221"/>
      <c r="J222" s="221"/>
      <c r="K222" s="221"/>
      <c r="L222" s="221"/>
      <c r="M222" s="221"/>
      <c r="N222" s="220"/>
      <c r="O222" s="220"/>
      <c r="P222" s="220"/>
      <c r="Q222" s="220"/>
      <c r="R222" s="221"/>
      <c r="S222" s="221"/>
      <c r="T222" s="221"/>
      <c r="U222" s="221"/>
      <c r="V222" s="221"/>
      <c r="W222" s="221"/>
      <c r="X222" s="221"/>
      <c r="Y222" s="221"/>
      <c r="Z222" s="210"/>
      <c r="AA222" s="210"/>
      <c r="AB222" s="210"/>
      <c r="AC222" s="210"/>
      <c r="AD222" s="210"/>
      <c r="AE222" s="210"/>
      <c r="AF222" s="210"/>
      <c r="AG222" s="210" t="s">
        <v>319</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22.5" outlineLevel="1" x14ac:dyDescent="0.2">
      <c r="A223" s="234">
        <v>70</v>
      </c>
      <c r="B223" s="235" t="s">
        <v>1369</v>
      </c>
      <c r="C223" s="245" t="s">
        <v>1370</v>
      </c>
      <c r="D223" s="236" t="s">
        <v>298</v>
      </c>
      <c r="E223" s="237">
        <v>2.77</v>
      </c>
      <c r="F223" s="238"/>
      <c r="G223" s="239">
        <f>ROUND(E223*F223,2)</f>
        <v>0</v>
      </c>
      <c r="H223" s="238"/>
      <c r="I223" s="239">
        <f>ROUND(E223*H223,2)</f>
        <v>0</v>
      </c>
      <c r="J223" s="238"/>
      <c r="K223" s="239">
        <f>ROUND(E223*J223,2)</f>
        <v>0</v>
      </c>
      <c r="L223" s="239">
        <v>21</v>
      </c>
      <c r="M223" s="239">
        <f>G223*(1+L223/100)</f>
        <v>0</v>
      </c>
      <c r="N223" s="237">
        <v>0</v>
      </c>
      <c r="O223" s="237">
        <f>ROUND(E223*N223,2)</f>
        <v>0</v>
      </c>
      <c r="P223" s="237">
        <v>0</v>
      </c>
      <c r="Q223" s="237">
        <f>ROUND(E223*P223,2)</f>
        <v>0</v>
      </c>
      <c r="R223" s="239" t="s">
        <v>1173</v>
      </c>
      <c r="S223" s="239" t="s">
        <v>259</v>
      </c>
      <c r="T223" s="240" t="s">
        <v>300</v>
      </c>
      <c r="U223" s="221">
        <v>0.57999999999999996</v>
      </c>
      <c r="V223" s="221">
        <f>ROUND(E223*U223,2)</f>
        <v>1.61</v>
      </c>
      <c r="W223" s="221"/>
      <c r="X223" s="221" t="s">
        <v>301</v>
      </c>
      <c r="Y223" s="221" t="s">
        <v>262</v>
      </c>
      <c r="Z223" s="210"/>
      <c r="AA223" s="210"/>
      <c r="AB223" s="210"/>
      <c r="AC223" s="210"/>
      <c r="AD223" s="210"/>
      <c r="AE223" s="210"/>
      <c r="AF223" s="210"/>
      <c r="AG223" s="210" t="s">
        <v>302</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63" t="s">
        <v>1371</v>
      </c>
      <c r="D224" s="251"/>
      <c r="E224" s="252">
        <v>2.77</v>
      </c>
      <c r="F224" s="221"/>
      <c r="G224" s="221"/>
      <c r="H224" s="221"/>
      <c r="I224" s="221"/>
      <c r="J224" s="221"/>
      <c r="K224" s="221"/>
      <c r="L224" s="221"/>
      <c r="M224" s="221"/>
      <c r="N224" s="220"/>
      <c r="O224" s="220"/>
      <c r="P224" s="220"/>
      <c r="Q224" s="220"/>
      <c r="R224" s="221"/>
      <c r="S224" s="221"/>
      <c r="T224" s="221"/>
      <c r="U224" s="221"/>
      <c r="V224" s="221"/>
      <c r="W224" s="221"/>
      <c r="X224" s="221"/>
      <c r="Y224" s="221"/>
      <c r="Z224" s="210"/>
      <c r="AA224" s="210"/>
      <c r="AB224" s="210"/>
      <c r="AC224" s="210"/>
      <c r="AD224" s="210"/>
      <c r="AE224" s="210"/>
      <c r="AF224" s="210"/>
      <c r="AG224" s="210" t="s">
        <v>319</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ht="22.5" outlineLevel="1" x14ac:dyDescent="0.2">
      <c r="A225" s="234">
        <v>71</v>
      </c>
      <c r="B225" s="235" t="s">
        <v>1372</v>
      </c>
      <c r="C225" s="245" t="s">
        <v>1373</v>
      </c>
      <c r="D225" s="236" t="s">
        <v>298</v>
      </c>
      <c r="E225" s="237">
        <v>5.74</v>
      </c>
      <c r="F225" s="238"/>
      <c r="G225" s="239">
        <f>ROUND(E225*F225,2)</f>
        <v>0</v>
      </c>
      <c r="H225" s="238"/>
      <c r="I225" s="239">
        <f>ROUND(E225*H225,2)</f>
        <v>0</v>
      </c>
      <c r="J225" s="238"/>
      <c r="K225" s="239">
        <f>ROUND(E225*J225,2)</f>
        <v>0</v>
      </c>
      <c r="L225" s="239">
        <v>21</v>
      </c>
      <c r="M225" s="239">
        <f>G225*(1+L225/100)</f>
        <v>0</v>
      </c>
      <c r="N225" s="237">
        <v>0</v>
      </c>
      <c r="O225" s="237">
        <f>ROUND(E225*N225,2)</f>
        <v>0</v>
      </c>
      <c r="P225" s="237">
        <v>0</v>
      </c>
      <c r="Q225" s="237">
        <f>ROUND(E225*P225,2)</f>
        <v>0</v>
      </c>
      <c r="R225" s="239" t="s">
        <v>1173</v>
      </c>
      <c r="S225" s="239" t="s">
        <v>259</v>
      </c>
      <c r="T225" s="240" t="s">
        <v>300</v>
      </c>
      <c r="U225" s="221">
        <v>0.43</v>
      </c>
      <c r="V225" s="221">
        <f>ROUND(E225*U225,2)</f>
        <v>2.4700000000000002</v>
      </c>
      <c r="W225" s="221"/>
      <c r="X225" s="221" t="s">
        <v>301</v>
      </c>
      <c r="Y225" s="221" t="s">
        <v>262</v>
      </c>
      <c r="Z225" s="210"/>
      <c r="AA225" s="210"/>
      <c r="AB225" s="210"/>
      <c r="AC225" s="210"/>
      <c r="AD225" s="210"/>
      <c r="AE225" s="210"/>
      <c r="AF225" s="210"/>
      <c r="AG225" s="210" t="s">
        <v>302</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2" x14ac:dyDescent="0.2">
      <c r="A226" s="217"/>
      <c r="B226" s="218"/>
      <c r="C226" s="263" t="s">
        <v>1374</v>
      </c>
      <c r="D226" s="251"/>
      <c r="E226" s="252">
        <v>5.74</v>
      </c>
      <c r="F226" s="221"/>
      <c r="G226" s="221"/>
      <c r="H226" s="221"/>
      <c r="I226" s="221"/>
      <c r="J226" s="221"/>
      <c r="K226" s="221"/>
      <c r="L226" s="221"/>
      <c r="M226" s="221"/>
      <c r="N226" s="220"/>
      <c r="O226" s="220"/>
      <c r="P226" s="220"/>
      <c r="Q226" s="220"/>
      <c r="R226" s="221"/>
      <c r="S226" s="221"/>
      <c r="T226" s="221"/>
      <c r="U226" s="221"/>
      <c r="V226" s="221"/>
      <c r="W226" s="221"/>
      <c r="X226" s="221"/>
      <c r="Y226" s="221"/>
      <c r="Z226" s="210"/>
      <c r="AA226" s="210"/>
      <c r="AB226" s="210"/>
      <c r="AC226" s="210"/>
      <c r="AD226" s="210"/>
      <c r="AE226" s="210"/>
      <c r="AF226" s="210"/>
      <c r="AG226" s="210" t="s">
        <v>319</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ht="22.5" outlineLevel="1" x14ac:dyDescent="0.2">
      <c r="A227" s="234">
        <v>72</v>
      </c>
      <c r="B227" s="235" t="s">
        <v>1375</v>
      </c>
      <c r="C227" s="245" t="s">
        <v>1376</v>
      </c>
      <c r="D227" s="236" t="s">
        <v>298</v>
      </c>
      <c r="E227" s="237">
        <v>25.29</v>
      </c>
      <c r="F227" s="238"/>
      <c r="G227" s="239">
        <f>ROUND(E227*F227,2)</f>
        <v>0</v>
      </c>
      <c r="H227" s="238"/>
      <c r="I227" s="239">
        <f>ROUND(E227*H227,2)</f>
        <v>0</v>
      </c>
      <c r="J227" s="238"/>
      <c r="K227" s="239">
        <f>ROUND(E227*J227,2)</f>
        <v>0</v>
      </c>
      <c r="L227" s="239">
        <v>21</v>
      </c>
      <c r="M227" s="239">
        <f>G227*(1+L227/100)</f>
        <v>0</v>
      </c>
      <c r="N227" s="237">
        <v>0</v>
      </c>
      <c r="O227" s="237">
        <f>ROUND(E227*N227,2)</f>
        <v>0</v>
      </c>
      <c r="P227" s="237">
        <v>0</v>
      </c>
      <c r="Q227" s="237">
        <f>ROUND(E227*P227,2)</f>
        <v>0</v>
      </c>
      <c r="R227" s="239" t="s">
        <v>1173</v>
      </c>
      <c r="S227" s="239" t="s">
        <v>259</v>
      </c>
      <c r="T227" s="240" t="s">
        <v>300</v>
      </c>
      <c r="U227" s="221">
        <v>0.28000000000000003</v>
      </c>
      <c r="V227" s="221">
        <f>ROUND(E227*U227,2)</f>
        <v>7.08</v>
      </c>
      <c r="W227" s="221"/>
      <c r="X227" s="221" t="s">
        <v>301</v>
      </c>
      <c r="Y227" s="221" t="s">
        <v>262</v>
      </c>
      <c r="Z227" s="210"/>
      <c r="AA227" s="210"/>
      <c r="AB227" s="210"/>
      <c r="AC227" s="210"/>
      <c r="AD227" s="210"/>
      <c r="AE227" s="210"/>
      <c r="AF227" s="210"/>
      <c r="AG227" s="210" t="s">
        <v>302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2" x14ac:dyDescent="0.2">
      <c r="A228" s="217"/>
      <c r="B228" s="218"/>
      <c r="C228" s="263" t="s">
        <v>1377</v>
      </c>
      <c r="D228" s="251"/>
      <c r="E228" s="252">
        <v>25.29</v>
      </c>
      <c r="F228" s="221"/>
      <c r="G228" s="221"/>
      <c r="H228" s="221"/>
      <c r="I228" s="221"/>
      <c r="J228" s="221"/>
      <c r="K228" s="221"/>
      <c r="L228" s="221"/>
      <c r="M228" s="221"/>
      <c r="N228" s="220"/>
      <c r="O228" s="220"/>
      <c r="P228" s="220"/>
      <c r="Q228" s="220"/>
      <c r="R228" s="221"/>
      <c r="S228" s="221"/>
      <c r="T228" s="221"/>
      <c r="U228" s="221"/>
      <c r="V228" s="221"/>
      <c r="W228" s="221"/>
      <c r="X228" s="221"/>
      <c r="Y228" s="221"/>
      <c r="Z228" s="210"/>
      <c r="AA228" s="210"/>
      <c r="AB228" s="210"/>
      <c r="AC228" s="210"/>
      <c r="AD228" s="210"/>
      <c r="AE228" s="210"/>
      <c r="AF228" s="210"/>
      <c r="AG228" s="210" t="s">
        <v>319</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34">
        <v>73</v>
      </c>
      <c r="B229" s="235" t="s">
        <v>1378</v>
      </c>
      <c r="C229" s="245" t="s">
        <v>1379</v>
      </c>
      <c r="D229" s="236" t="s">
        <v>393</v>
      </c>
      <c r="E229" s="237">
        <v>3</v>
      </c>
      <c r="F229" s="238"/>
      <c r="G229" s="239">
        <f>ROUND(E229*F229,2)</f>
        <v>0</v>
      </c>
      <c r="H229" s="238"/>
      <c r="I229" s="239">
        <f>ROUND(E229*H229,2)</f>
        <v>0</v>
      </c>
      <c r="J229" s="238"/>
      <c r="K229" s="239">
        <f>ROUND(E229*J229,2)</f>
        <v>0</v>
      </c>
      <c r="L229" s="239">
        <v>21</v>
      </c>
      <c r="M229" s="239">
        <f>G229*(1+L229/100)</f>
        <v>0</v>
      </c>
      <c r="N229" s="237">
        <v>0</v>
      </c>
      <c r="O229" s="237">
        <f>ROUND(E229*N229,2)</f>
        <v>0</v>
      </c>
      <c r="P229" s="237">
        <v>0</v>
      </c>
      <c r="Q229" s="237">
        <f>ROUND(E229*P229,2)</f>
        <v>0</v>
      </c>
      <c r="R229" s="239" t="s">
        <v>1173</v>
      </c>
      <c r="S229" s="239" t="s">
        <v>259</v>
      </c>
      <c r="T229" s="240" t="s">
        <v>300</v>
      </c>
      <c r="U229" s="221">
        <v>1.26</v>
      </c>
      <c r="V229" s="221">
        <f>ROUND(E229*U229,2)</f>
        <v>3.78</v>
      </c>
      <c r="W229" s="221"/>
      <c r="X229" s="221" t="s">
        <v>301</v>
      </c>
      <c r="Y229" s="221" t="s">
        <v>262</v>
      </c>
      <c r="Z229" s="210"/>
      <c r="AA229" s="210"/>
      <c r="AB229" s="210"/>
      <c r="AC229" s="210"/>
      <c r="AD229" s="210"/>
      <c r="AE229" s="210"/>
      <c r="AF229" s="210"/>
      <c r="AG229" s="210" t="s">
        <v>302</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63" t="s">
        <v>1368</v>
      </c>
      <c r="D230" s="251"/>
      <c r="E230" s="252">
        <v>3</v>
      </c>
      <c r="F230" s="221"/>
      <c r="G230" s="221"/>
      <c r="H230" s="221"/>
      <c r="I230" s="221"/>
      <c r="J230" s="221"/>
      <c r="K230" s="221"/>
      <c r="L230" s="221"/>
      <c r="M230" s="221"/>
      <c r="N230" s="220"/>
      <c r="O230" s="220"/>
      <c r="P230" s="220"/>
      <c r="Q230" s="220"/>
      <c r="R230" s="221"/>
      <c r="S230" s="221"/>
      <c r="T230" s="221"/>
      <c r="U230" s="221"/>
      <c r="V230" s="221"/>
      <c r="W230" s="221"/>
      <c r="X230" s="221"/>
      <c r="Y230" s="221"/>
      <c r="Z230" s="210"/>
      <c r="AA230" s="210"/>
      <c r="AB230" s="210"/>
      <c r="AC230" s="210"/>
      <c r="AD230" s="210"/>
      <c r="AE230" s="210"/>
      <c r="AF230" s="210"/>
      <c r="AG230" s="210" t="s">
        <v>319</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2.5" outlineLevel="1" x14ac:dyDescent="0.2">
      <c r="A231" s="254">
        <v>74</v>
      </c>
      <c r="B231" s="255" t="s">
        <v>1380</v>
      </c>
      <c r="C231" s="262" t="s">
        <v>1381</v>
      </c>
      <c r="D231" s="256" t="s">
        <v>393</v>
      </c>
      <c r="E231" s="257">
        <v>2</v>
      </c>
      <c r="F231" s="258"/>
      <c r="G231" s="259">
        <f>ROUND(E231*F231,2)</f>
        <v>0</v>
      </c>
      <c r="H231" s="258"/>
      <c r="I231" s="259">
        <f>ROUND(E231*H231,2)</f>
        <v>0</v>
      </c>
      <c r="J231" s="258"/>
      <c r="K231" s="259">
        <f>ROUND(E231*J231,2)</f>
        <v>0</v>
      </c>
      <c r="L231" s="259">
        <v>21</v>
      </c>
      <c r="M231" s="259">
        <f>G231*(1+L231/100)</f>
        <v>0</v>
      </c>
      <c r="N231" s="257">
        <v>0</v>
      </c>
      <c r="O231" s="257">
        <f>ROUND(E231*N231,2)</f>
        <v>0</v>
      </c>
      <c r="P231" s="257">
        <v>4.45E-3</v>
      </c>
      <c r="Q231" s="257">
        <f>ROUND(E231*P231,2)</f>
        <v>0.01</v>
      </c>
      <c r="R231" s="259" t="s">
        <v>415</v>
      </c>
      <c r="S231" s="259" t="s">
        <v>259</v>
      </c>
      <c r="T231" s="260" t="s">
        <v>300</v>
      </c>
      <c r="U231" s="221">
        <v>1.03</v>
      </c>
      <c r="V231" s="221">
        <f>ROUND(E231*U231,2)</f>
        <v>2.06</v>
      </c>
      <c r="W231" s="221"/>
      <c r="X231" s="221" t="s">
        <v>301</v>
      </c>
      <c r="Y231" s="221" t="s">
        <v>262</v>
      </c>
      <c r="Z231" s="210"/>
      <c r="AA231" s="210"/>
      <c r="AB231" s="210"/>
      <c r="AC231" s="210"/>
      <c r="AD231" s="210"/>
      <c r="AE231" s="210"/>
      <c r="AF231" s="210"/>
      <c r="AG231" s="210" t="s">
        <v>302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34">
        <v>75</v>
      </c>
      <c r="B232" s="235" t="s">
        <v>1382</v>
      </c>
      <c r="C232" s="245" t="s">
        <v>1383</v>
      </c>
      <c r="D232" s="236" t="s">
        <v>298</v>
      </c>
      <c r="E232" s="237">
        <v>114.54</v>
      </c>
      <c r="F232" s="238"/>
      <c r="G232" s="239">
        <f>ROUND(E232*F232,2)</f>
        <v>0</v>
      </c>
      <c r="H232" s="238"/>
      <c r="I232" s="239">
        <f>ROUND(E232*H232,2)</f>
        <v>0</v>
      </c>
      <c r="J232" s="238"/>
      <c r="K232" s="239">
        <f>ROUND(E232*J232,2)</f>
        <v>0</v>
      </c>
      <c r="L232" s="239">
        <v>21</v>
      </c>
      <c r="M232" s="239">
        <f>G232*(1+L232/100)</f>
        <v>0</v>
      </c>
      <c r="N232" s="237">
        <v>1.8630000000000001E-2</v>
      </c>
      <c r="O232" s="237">
        <f>ROUND(E232*N232,2)</f>
        <v>2.13</v>
      </c>
      <c r="P232" s="237">
        <v>0</v>
      </c>
      <c r="Q232" s="237">
        <f>ROUND(E232*P232,2)</f>
        <v>0</v>
      </c>
      <c r="R232" s="239"/>
      <c r="S232" s="239" t="s">
        <v>424</v>
      </c>
      <c r="T232" s="240" t="s">
        <v>1350</v>
      </c>
      <c r="U232" s="221">
        <v>0.95</v>
      </c>
      <c r="V232" s="221">
        <f>ROUND(E232*U232,2)</f>
        <v>108.81</v>
      </c>
      <c r="W232" s="221"/>
      <c r="X232" s="221" t="s">
        <v>301</v>
      </c>
      <c r="Y232" s="221" t="s">
        <v>1178</v>
      </c>
      <c r="Z232" s="210"/>
      <c r="AA232" s="210"/>
      <c r="AB232" s="210"/>
      <c r="AC232" s="210"/>
      <c r="AD232" s="210"/>
      <c r="AE232" s="210"/>
      <c r="AF232" s="210"/>
      <c r="AG232" s="210" t="s">
        <v>302</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2" x14ac:dyDescent="0.2">
      <c r="A233" s="217"/>
      <c r="B233" s="218"/>
      <c r="C233" s="246" t="s">
        <v>1354</v>
      </c>
      <c r="D233" s="242"/>
      <c r="E233" s="242"/>
      <c r="F233" s="242"/>
      <c r="G233" s="242"/>
      <c r="H233" s="221"/>
      <c r="I233" s="221"/>
      <c r="J233" s="221"/>
      <c r="K233" s="221"/>
      <c r="L233" s="221"/>
      <c r="M233" s="221"/>
      <c r="N233" s="220"/>
      <c r="O233" s="220"/>
      <c r="P233" s="220"/>
      <c r="Q233" s="220"/>
      <c r="R233" s="221"/>
      <c r="S233" s="221"/>
      <c r="T233" s="221"/>
      <c r="U233" s="221"/>
      <c r="V233" s="221"/>
      <c r="W233" s="221"/>
      <c r="X233" s="221"/>
      <c r="Y233" s="221"/>
      <c r="Z233" s="210"/>
      <c r="AA233" s="210"/>
      <c r="AB233" s="210"/>
      <c r="AC233" s="210"/>
      <c r="AD233" s="210"/>
      <c r="AE233" s="210"/>
      <c r="AF233" s="210"/>
      <c r="AG233" s="210" t="s">
        <v>265</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2" x14ac:dyDescent="0.2">
      <c r="A234" s="217"/>
      <c r="B234" s="218"/>
      <c r="C234" s="263" t="s">
        <v>1384</v>
      </c>
      <c r="D234" s="251"/>
      <c r="E234" s="252">
        <v>114.54</v>
      </c>
      <c r="F234" s="221"/>
      <c r="G234" s="221"/>
      <c r="H234" s="221"/>
      <c r="I234" s="221"/>
      <c r="J234" s="221"/>
      <c r="K234" s="221"/>
      <c r="L234" s="221"/>
      <c r="M234" s="221"/>
      <c r="N234" s="220"/>
      <c r="O234" s="220"/>
      <c r="P234" s="220"/>
      <c r="Q234" s="220"/>
      <c r="R234" s="221"/>
      <c r="S234" s="221"/>
      <c r="T234" s="221"/>
      <c r="U234" s="221"/>
      <c r="V234" s="221"/>
      <c r="W234" s="221"/>
      <c r="X234" s="221"/>
      <c r="Y234" s="221"/>
      <c r="Z234" s="210"/>
      <c r="AA234" s="210"/>
      <c r="AB234" s="210"/>
      <c r="AC234" s="210"/>
      <c r="AD234" s="210"/>
      <c r="AE234" s="210"/>
      <c r="AF234" s="210"/>
      <c r="AG234" s="210" t="s">
        <v>319</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34">
        <v>76</v>
      </c>
      <c r="B235" s="235" t="s">
        <v>1385</v>
      </c>
      <c r="C235" s="245" t="s">
        <v>1386</v>
      </c>
      <c r="D235" s="236" t="s">
        <v>298</v>
      </c>
      <c r="E235" s="237">
        <v>8.2048199999999998</v>
      </c>
      <c r="F235" s="238"/>
      <c r="G235" s="239">
        <f>ROUND(E235*F235,2)</f>
        <v>0</v>
      </c>
      <c r="H235" s="238"/>
      <c r="I235" s="239">
        <f>ROUND(E235*H235,2)</f>
        <v>0</v>
      </c>
      <c r="J235" s="238"/>
      <c r="K235" s="239">
        <f>ROUND(E235*J235,2)</f>
        <v>0</v>
      </c>
      <c r="L235" s="239">
        <v>21</v>
      </c>
      <c r="M235" s="239">
        <f>G235*(1+L235/100)</f>
        <v>0</v>
      </c>
      <c r="N235" s="237">
        <v>0</v>
      </c>
      <c r="O235" s="237">
        <f>ROUND(E235*N235,2)</f>
        <v>0</v>
      </c>
      <c r="P235" s="237">
        <v>0</v>
      </c>
      <c r="Q235" s="237">
        <f>ROUND(E235*P235,2)</f>
        <v>0</v>
      </c>
      <c r="R235" s="239"/>
      <c r="S235" s="239" t="s">
        <v>424</v>
      </c>
      <c r="T235" s="240" t="s">
        <v>1387</v>
      </c>
      <c r="U235" s="221">
        <v>0</v>
      </c>
      <c r="V235" s="221">
        <f>ROUND(E235*U235,2)</f>
        <v>0</v>
      </c>
      <c r="W235" s="221"/>
      <c r="X235" s="221" t="s">
        <v>301</v>
      </c>
      <c r="Y235" s="221" t="s">
        <v>262</v>
      </c>
      <c r="Z235" s="210"/>
      <c r="AA235" s="210"/>
      <c r="AB235" s="210"/>
      <c r="AC235" s="210"/>
      <c r="AD235" s="210"/>
      <c r="AE235" s="210"/>
      <c r="AF235" s="210"/>
      <c r="AG235" s="210" t="s">
        <v>302</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63" t="s">
        <v>1388</v>
      </c>
      <c r="D236" s="251"/>
      <c r="E236" s="252">
        <v>8.2048199999999998</v>
      </c>
      <c r="F236" s="221"/>
      <c r="G236" s="221"/>
      <c r="H236" s="221"/>
      <c r="I236" s="221"/>
      <c r="J236" s="221"/>
      <c r="K236" s="221"/>
      <c r="L236" s="221"/>
      <c r="M236" s="221"/>
      <c r="N236" s="220"/>
      <c r="O236" s="220"/>
      <c r="P236" s="220"/>
      <c r="Q236" s="220"/>
      <c r="R236" s="221"/>
      <c r="S236" s="221"/>
      <c r="T236" s="221"/>
      <c r="U236" s="221"/>
      <c r="V236" s="221"/>
      <c r="W236" s="221"/>
      <c r="X236" s="221"/>
      <c r="Y236" s="221"/>
      <c r="Z236" s="210"/>
      <c r="AA236" s="210"/>
      <c r="AB236" s="210"/>
      <c r="AC236" s="210"/>
      <c r="AD236" s="210"/>
      <c r="AE236" s="210"/>
      <c r="AF236" s="210"/>
      <c r="AG236" s="210" t="s">
        <v>319</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ht="22.5" outlineLevel="1" x14ac:dyDescent="0.2">
      <c r="A237" s="254">
        <v>77</v>
      </c>
      <c r="B237" s="255" t="s">
        <v>1389</v>
      </c>
      <c r="C237" s="262" t="s">
        <v>1390</v>
      </c>
      <c r="D237" s="256" t="s">
        <v>393</v>
      </c>
      <c r="E237" s="257">
        <v>2</v>
      </c>
      <c r="F237" s="258"/>
      <c r="G237" s="259">
        <f>ROUND(E237*F237,2)</f>
        <v>0</v>
      </c>
      <c r="H237" s="258"/>
      <c r="I237" s="259">
        <f>ROUND(E237*H237,2)</f>
        <v>0</v>
      </c>
      <c r="J237" s="258"/>
      <c r="K237" s="259">
        <f>ROUND(E237*J237,2)</f>
        <v>0</v>
      </c>
      <c r="L237" s="259">
        <v>21</v>
      </c>
      <c r="M237" s="259">
        <f>G237*(1+L237/100)</f>
        <v>0</v>
      </c>
      <c r="N237" s="257">
        <v>4.5999999999999999E-3</v>
      </c>
      <c r="O237" s="257">
        <f>ROUND(E237*N237,2)</f>
        <v>0.01</v>
      </c>
      <c r="P237" s="257">
        <v>0</v>
      </c>
      <c r="Q237" s="257">
        <f>ROUND(E237*P237,2)</f>
        <v>0</v>
      </c>
      <c r="R237" s="259" t="s">
        <v>371</v>
      </c>
      <c r="S237" s="259" t="s">
        <v>259</v>
      </c>
      <c r="T237" s="260" t="s">
        <v>300</v>
      </c>
      <c r="U237" s="221">
        <v>0</v>
      </c>
      <c r="V237" s="221">
        <f>ROUND(E237*U237,2)</f>
        <v>0</v>
      </c>
      <c r="W237" s="221"/>
      <c r="X237" s="221" t="s">
        <v>372</v>
      </c>
      <c r="Y237" s="221" t="s">
        <v>262</v>
      </c>
      <c r="Z237" s="210"/>
      <c r="AA237" s="210"/>
      <c r="AB237" s="210"/>
      <c r="AC237" s="210"/>
      <c r="AD237" s="210"/>
      <c r="AE237" s="210"/>
      <c r="AF237" s="210"/>
      <c r="AG237" s="210" t="s">
        <v>373</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x14ac:dyDescent="0.2">
      <c r="A238" s="224" t="s">
        <v>254</v>
      </c>
      <c r="B238" s="225" t="s">
        <v>123</v>
      </c>
      <c r="C238" s="244" t="s">
        <v>124</v>
      </c>
      <c r="D238" s="226"/>
      <c r="E238" s="227"/>
      <c r="F238" s="228"/>
      <c r="G238" s="228">
        <f>SUMIF(AG239:AG245,"&lt;&gt;NOR",G239:G245)</f>
        <v>0</v>
      </c>
      <c r="H238" s="228"/>
      <c r="I238" s="228">
        <f>SUM(I239:I245)</f>
        <v>0</v>
      </c>
      <c r="J238" s="228"/>
      <c r="K238" s="228">
        <f>SUM(K239:K245)</f>
        <v>0</v>
      </c>
      <c r="L238" s="228"/>
      <c r="M238" s="228">
        <f>SUM(M239:M245)</f>
        <v>0</v>
      </c>
      <c r="N238" s="227"/>
      <c r="O238" s="227">
        <f>SUM(O239:O245)</f>
        <v>21.540000000000003</v>
      </c>
      <c r="P238" s="227"/>
      <c r="Q238" s="227">
        <f>SUM(Q239:Q245)</f>
        <v>0</v>
      </c>
      <c r="R238" s="228"/>
      <c r="S238" s="228"/>
      <c r="T238" s="229"/>
      <c r="U238" s="223"/>
      <c r="V238" s="223">
        <f>SUM(V239:V245)</f>
        <v>85.160000000000011</v>
      </c>
      <c r="W238" s="223"/>
      <c r="X238" s="223"/>
      <c r="Y238" s="223"/>
      <c r="AG238" t="s">
        <v>255</v>
      </c>
    </row>
    <row r="239" spans="1:60" outlineLevel="1" x14ac:dyDescent="0.2">
      <c r="A239" s="234">
        <v>78</v>
      </c>
      <c r="B239" s="235" t="s">
        <v>1391</v>
      </c>
      <c r="C239" s="245" t="s">
        <v>1392</v>
      </c>
      <c r="D239" s="236" t="s">
        <v>315</v>
      </c>
      <c r="E239" s="237">
        <v>10.9</v>
      </c>
      <c r="F239" s="238"/>
      <c r="G239" s="239">
        <f>ROUND(E239*F239,2)</f>
        <v>0</v>
      </c>
      <c r="H239" s="238"/>
      <c r="I239" s="239">
        <f>ROUND(E239*H239,2)</f>
        <v>0</v>
      </c>
      <c r="J239" s="238"/>
      <c r="K239" s="239">
        <f>ROUND(E239*J239,2)</f>
        <v>0</v>
      </c>
      <c r="L239" s="239">
        <v>21</v>
      </c>
      <c r="M239" s="239">
        <f>G239*(1+L239/100)</f>
        <v>0</v>
      </c>
      <c r="N239" s="237">
        <v>1.919</v>
      </c>
      <c r="O239" s="237">
        <f>ROUND(E239*N239,2)</f>
        <v>20.92</v>
      </c>
      <c r="P239" s="237">
        <v>0</v>
      </c>
      <c r="Q239" s="237">
        <f>ROUND(E239*P239,2)</f>
        <v>0</v>
      </c>
      <c r="R239" s="239" t="s">
        <v>1173</v>
      </c>
      <c r="S239" s="239" t="s">
        <v>259</v>
      </c>
      <c r="T239" s="240" t="s">
        <v>300</v>
      </c>
      <c r="U239" s="221">
        <v>3.2130000000000001</v>
      </c>
      <c r="V239" s="221">
        <f>ROUND(E239*U239,2)</f>
        <v>35.020000000000003</v>
      </c>
      <c r="W239" s="221"/>
      <c r="X239" s="221" t="s">
        <v>301</v>
      </c>
      <c r="Y239" s="221" t="s">
        <v>262</v>
      </c>
      <c r="Z239" s="210"/>
      <c r="AA239" s="210"/>
      <c r="AB239" s="210"/>
      <c r="AC239" s="210"/>
      <c r="AD239" s="210"/>
      <c r="AE239" s="210"/>
      <c r="AF239" s="210"/>
      <c r="AG239" s="210" t="s">
        <v>302</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2" x14ac:dyDescent="0.2">
      <c r="A240" s="217"/>
      <c r="B240" s="218"/>
      <c r="C240" s="263" t="s">
        <v>1393</v>
      </c>
      <c r="D240" s="251"/>
      <c r="E240" s="252">
        <v>10.9</v>
      </c>
      <c r="F240" s="221"/>
      <c r="G240" s="221"/>
      <c r="H240" s="221"/>
      <c r="I240" s="221"/>
      <c r="J240" s="221"/>
      <c r="K240" s="221"/>
      <c r="L240" s="221"/>
      <c r="M240" s="221"/>
      <c r="N240" s="220"/>
      <c r="O240" s="220"/>
      <c r="P240" s="220"/>
      <c r="Q240" s="220"/>
      <c r="R240" s="221"/>
      <c r="S240" s="221"/>
      <c r="T240" s="221"/>
      <c r="U240" s="221"/>
      <c r="V240" s="221"/>
      <c r="W240" s="221"/>
      <c r="X240" s="221"/>
      <c r="Y240" s="221"/>
      <c r="Z240" s="210"/>
      <c r="AA240" s="210"/>
      <c r="AB240" s="210"/>
      <c r="AC240" s="210"/>
      <c r="AD240" s="210"/>
      <c r="AE240" s="210"/>
      <c r="AF240" s="210"/>
      <c r="AG240" s="210" t="s">
        <v>319</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54">
        <v>79</v>
      </c>
      <c r="B241" s="255" t="s">
        <v>1394</v>
      </c>
      <c r="C241" s="262" t="s">
        <v>1395</v>
      </c>
      <c r="D241" s="256" t="s">
        <v>298</v>
      </c>
      <c r="E241" s="257">
        <v>218</v>
      </c>
      <c r="F241" s="258"/>
      <c r="G241" s="259">
        <f>ROUND(E241*F241,2)</f>
        <v>0</v>
      </c>
      <c r="H241" s="258"/>
      <c r="I241" s="259">
        <f>ROUND(E241*H241,2)</f>
        <v>0</v>
      </c>
      <c r="J241" s="258"/>
      <c r="K241" s="259">
        <f>ROUND(E241*J241,2)</f>
        <v>0</v>
      </c>
      <c r="L241" s="259">
        <v>21</v>
      </c>
      <c r="M241" s="259">
        <f>G241*(1+L241/100)</f>
        <v>0</v>
      </c>
      <c r="N241" s="257">
        <v>0</v>
      </c>
      <c r="O241" s="257">
        <f>ROUND(E241*N241,2)</f>
        <v>0</v>
      </c>
      <c r="P241" s="257">
        <v>0</v>
      </c>
      <c r="Q241" s="257">
        <f>ROUND(E241*P241,2)</f>
        <v>0</v>
      </c>
      <c r="R241" s="259" t="s">
        <v>1341</v>
      </c>
      <c r="S241" s="259" t="s">
        <v>259</v>
      </c>
      <c r="T241" s="260" t="s">
        <v>300</v>
      </c>
      <c r="U241" s="221">
        <v>0.08</v>
      </c>
      <c r="V241" s="221">
        <f>ROUND(E241*U241,2)</f>
        <v>17.440000000000001</v>
      </c>
      <c r="W241" s="221"/>
      <c r="X241" s="221" t="s">
        <v>301</v>
      </c>
      <c r="Y241" s="221" t="s">
        <v>262</v>
      </c>
      <c r="Z241" s="210"/>
      <c r="AA241" s="210"/>
      <c r="AB241" s="210"/>
      <c r="AC241" s="210"/>
      <c r="AD241" s="210"/>
      <c r="AE241" s="210"/>
      <c r="AF241" s="210"/>
      <c r="AG241" s="210" t="s">
        <v>302</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34">
        <v>80</v>
      </c>
      <c r="B242" s="235" t="s">
        <v>1396</v>
      </c>
      <c r="C242" s="245" t="s">
        <v>1397</v>
      </c>
      <c r="D242" s="236" t="s">
        <v>298</v>
      </c>
      <c r="E242" s="237">
        <v>218</v>
      </c>
      <c r="F242" s="238"/>
      <c r="G242" s="239">
        <f>ROUND(E242*F242,2)</f>
        <v>0</v>
      </c>
      <c r="H242" s="238"/>
      <c r="I242" s="239">
        <f>ROUND(E242*H242,2)</f>
        <v>0</v>
      </c>
      <c r="J242" s="238"/>
      <c r="K242" s="239">
        <f>ROUND(E242*J242,2)</f>
        <v>0</v>
      </c>
      <c r="L242" s="239">
        <v>21</v>
      </c>
      <c r="M242" s="239">
        <f>G242*(1+L242/100)</f>
        <v>0</v>
      </c>
      <c r="N242" s="237">
        <v>0</v>
      </c>
      <c r="O242" s="237">
        <f>ROUND(E242*N242,2)</f>
        <v>0</v>
      </c>
      <c r="P242" s="237">
        <v>0</v>
      </c>
      <c r="Q242" s="237">
        <f>ROUND(E242*P242,2)</f>
        <v>0</v>
      </c>
      <c r="R242" s="239" t="s">
        <v>1341</v>
      </c>
      <c r="S242" s="239" t="s">
        <v>259</v>
      </c>
      <c r="T242" s="240" t="s">
        <v>300</v>
      </c>
      <c r="U242" s="221">
        <v>0.15</v>
      </c>
      <c r="V242" s="221">
        <f>ROUND(E242*U242,2)</f>
        <v>32.700000000000003</v>
      </c>
      <c r="W242" s="221"/>
      <c r="X242" s="221" t="s">
        <v>301</v>
      </c>
      <c r="Y242" s="221" t="s">
        <v>262</v>
      </c>
      <c r="Z242" s="210"/>
      <c r="AA242" s="210"/>
      <c r="AB242" s="210"/>
      <c r="AC242" s="210"/>
      <c r="AD242" s="210"/>
      <c r="AE242" s="210"/>
      <c r="AF242" s="210"/>
      <c r="AG242" s="210" t="s">
        <v>302</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46" t="s">
        <v>1398</v>
      </c>
      <c r="D243" s="242"/>
      <c r="E243" s="242"/>
      <c r="F243" s="242"/>
      <c r="G243" s="242"/>
      <c r="H243" s="221"/>
      <c r="I243" s="221"/>
      <c r="J243" s="221"/>
      <c r="K243" s="221"/>
      <c r="L243" s="221"/>
      <c r="M243" s="221"/>
      <c r="N243" s="220"/>
      <c r="O243" s="220"/>
      <c r="P243" s="220"/>
      <c r="Q243" s="220"/>
      <c r="R243" s="221"/>
      <c r="S243" s="221"/>
      <c r="T243" s="221"/>
      <c r="U243" s="221"/>
      <c r="V243" s="221"/>
      <c r="W243" s="221"/>
      <c r="X243" s="221"/>
      <c r="Y243" s="221"/>
      <c r="Z243" s="210"/>
      <c r="AA243" s="210"/>
      <c r="AB243" s="210"/>
      <c r="AC243" s="210"/>
      <c r="AD243" s="210"/>
      <c r="AE243" s="210"/>
      <c r="AF243" s="210"/>
      <c r="AG243" s="210" t="s">
        <v>265</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ht="22.5" outlineLevel="1" x14ac:dyDescent="0.2">
      <c r="A244" s="234">
        <v>81</v>
      </c>
      <c r="B244" s="235" t="s">
        <v>1399</v>
      </c>
      <c r="C244" s="245" t="s">
        <v>1400</v>
      </c>
      <c r="D244" s="236" t="s">
        <v>315</v>
      </c>
      <c r="E244" s="237">
        <v>31.130400000000002</v>
      </c>
      <c r="F244" s="238"/>
      <c r="G244" s="239">
        <f>ROUND(E244*F244,2)</f>
        <v>0</v>
      </c>
      <c r="H244" s="238"/>
      <c r="I244" s="239">
        <f>ROUND(E244*H244,2)</f>
        <v>0</v>
      </c>
      <c r="J244" s="238"/>
      <c r="K244" s="239">
        <f>ROUND(E244*J244,2)</f>
        <v>0</v>
      </c>
      <c r="L244" s="239">
        <v>21</v>
      </c>
      <c r="M244" s="239">
        <f>G244*(1+L244/100)</f>
        <v>0</v>
      </c>
      <c r="N244" s="237">
        <v>0.02</v>
      </c>
      <c r="O244" s="237">
        <f>ROUND(E244*N244,2)</f>
        <v>0.62</v>
      </c>
      <c r="P244" s="237">
        <v>0</v>
      </c>
      <c r="Q244" s="237">
        <f>ROUND(E244*P244,2)</f>
        <v>0</v>
      </c>
      <c r="R244" s="239" t="s">
        <v>371</v>
      </c>
      <c r="S244" s="239" t="s">
        <v>259</v>
      </c>
      <c r="T244" s="240" t="s">
        <v>300</v>
      </c>
      <c r="U244" s="221">
        <v>0</v>
      </c>
      <c r="V244" s="221">
        <f>ROUND(E244*U244,2)</f>
        <v>0</v>
      </c>
      <c r="W244" s="221"/>
      <c r="X244" s="221" t="s">
        <v>372</v>
      </c>
      <c r="Y244" s="221" t="s">
        <v>262</v>
      </c>
      <c r="Z244" s="210"/>
      <c r="AA244" s="210"/>
      <c r="AB244" s="210"/>
      <c r="AC244" s="210"/>
      <c r="AD244" s="210"/>
      <c r="AE244" s="210"/>
      <c r="AF244" s="210"/>
      <c r="AG244" s="210" t="s">
        <v>373</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
      <c r="A245" s="217"/>
      <c r="B245" s="218"/>
      <c r="C245" s="263" t="s">
        <v>1401</v>
      </c>
      <c r="D245" s="251"/>
      <c r="E245" s="252">
        <v>31.130400000000002</v>
      </c>
      <c r="F245" s="221"/>
      <c r="G245" s="221"/>
      <c r="H245" s="221"/>
      <c r="I245" s="221"/>
      <c r="J245" s="221"/>
      <c r="K245" s="221"/>
      <c r="L245" s="221"/>
      <c r="M245" s="221"/>
      <c r="N245" s="220"/>
      <c r="O245" s="220"/>
      <c r="P245" s="220"/>
      <c r="Q245" s="220"/>
      <c r="R245" s="221"/>
      <c r="S245" s="221"/>
      <c r="T245" s="221"/>
      <c r="U245" s="221"/>
      <c r="V245" s="221"/>
      <c r="W245" s="221"/>
      <c r="X245" s="221"/>
      <c r="Y245" s="221"/>
      <c r="Z245" s="210"/>
      <c r="AA245" s="210"/>
      <c r="AB245" s="210"/>
      <c r="AC245" s="210"/>
      <c r="AD245" s="210"/>
      <c r="AE245" s="210"/>
      <c r="AF245" s="210"/>
      <c r="AG245" s="210" t="s">
        <v>319</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x14ac:dyDescent="0.2">
      <c r="A246" s="224" t="s">
        <v>254</v>
      </c>
      <c r="B246" s="225" t="s">
        <v>125</v>
      </c>
      <c r="C246" s="244" t="s">
        <v>126</v>
      </c>
      <c r="D246" s="226"/>
      <c r="E246" s="227"/>
      <c r="F246" s="228"/>
      <c r="G246" s="228">
        <f>SUMIF(AG247:AG248,"&lt;&gt;NOR",G247:G248)</f>
        <v>0</v>
      </c>
      <c r="H246" s="228"/>
      <c r="I246" s="228">
        <f>SUM(I247:I248)</f>
        <v>0</v>
      </c>
      <c r="J246" s="228"/>
      <c r="K246" s="228">
        <f>SUM(K247:K248)</f>
        <v>0</v>
      </c>
      <c r="L246" s="228"/>
      <c r="M246" s="228">
        <f>SUM(M247:M248)</f>
        <v>0</v>
      </c>
      <c r="N246" s="227"/>
      <c r="O246" s="227">
        <f>SUM(O247:O248)</f>
        <v>0</v>
      </c>
      <c r="P246" s="227"/>
      <c r="Q246" s="227">
        <f>SUM(Q247:Q248)</f>
        <v>0</v>
      </c>
      <c r="R246" s="228"/>
      <c r="S246" s="228"/>
      <c r="T246" s="229"/>
      <c r="U246" s="223"/>
      <c r="V246" s="223">
        <f>SUM(V247:V248)</f>
        <v>4.8600000000000003</v>
      </c>
      <c r="W246" s="223"/>
      <c r="X246" s="223"/>
      <c r="Y246" s="223"/>
      <c r="AG246" t="s">
        <v>255</v>
      </c>
    </row>
    <row r="247" spans="1:60" outlineLevel="1" x14ac:dyDescent="0.2">
      <c r="A247" s="234">
        <v>82</v>
      </c>
      <c r="B247" s="235" t="s">
        <v>1402</v>
      </c>
      <c r="C247" s="245" t="s">
        <v>1403</v>
      </c>
      <c r="D247" s="236" t="s">
        <v>298</v>
      </c>
      <c r="E247" s="237">
        <v>62.292900000000003</v>
      </c>
      <c r="F247" s="238"/>
      <c r="G247" s="239">
        <f>ROUND(E247*F247,2)</f>
        <v>0</v>
      </c>
      <c r="H247" s="238"/>
      <c r="I247" s="239">
        <f>ROUND(E247*H247,2)</f>
        <v>0</v>
      </c>
      <c r="J247" s="238"/>
      <c r="K247" s="239">
        <f>ROUND(E247*J247,2)</f>
        <v>0</v>
      </c>
      <c r="L247" s="239">
        <v>21</v>
      </c>
      <c r="M247" s="239">
        <f>G247*(1+L247/100)</f>
        <v>0</v>
      </c>
      <c r="N247" s="237">
        <v>4.0000000000000003E-5</v>
      </c>
      <c r="O247" s="237">
        <f>ROUND(E247*N247,2)</f>
        <v>0</v>
      </c>
      <c r="P247" s="237">
        <v>0</v>
      </c>
      <c r="Q247" s="237">
        <f>ROUND(E247*P247,2)</f>
        <v>0</v>
      </c>
      <c r="R247" s="239" t="s">
        <v>1173</v>
      </c>
      <c r="S247" s="239" t="s">
        <v>259</v>
      </c>
      <c r="T247" s="240" t="s">
        <v>300</v>
      </c>
      <c r="U247" s="221">
        <v>7.8E-2</v>
      </c>
      <c r="V247" s="221">
        <f>ROUND(E247*U247,2)</f>
        <v>4.8600000000000003</v>
      </c>
      <c r="W247" s="221"/>
      <c r="X247" s="221" t="s">
        <v>301</v>
      </c>
      <c r="Y247" s="221" t="s">
        <v>355</v>
      </c>
      <c r="Z247" s="210"/>
      <c r="AA247" s="210"/>
      <c r="AB247" s="210"/>
      <c r="AC247" s="210"/>
      <c r="AD247" s="210"/>
      <c r="AE247" s="210"/>
      <c r="AF247" s="210"/>
      <c r="AG247" s="210" t="s">
        <v>302</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ht="22.5" outlineLevel="2" x14ac:dyDescent="0.2">
      <c r="A248" s="217"/>
      <c r="B248" s="218"/>
      <c r="C248" s="261" t="s">
        <v>1404</v>
      </c>
      <c r="D248" s="253"/>
      <c r="E248" s="253"/>
      <c r="F248" s="253"/>
      <c r="G248" s="253"/>
      <c r="H248" s="221"/>
      <c r="I248" s="221"/>
      <c r="J248" s="221"/>
      <c r="K248" s="221"/>
      <c r="L248" s="221"/>
      <c r="M248" s="221"/>
      <c r="N248" s="220"/>
      <c r="O248" s="220"/>
      <c r="P248" s="220"/>
      <c r="Q248" s="220"/>
      <c r="R248" s="221"/>
      <c r="S248" s="221"/>
      <c r="T248" s="221"/>
      <c r="U248" s="221"/>
      <c r="V248" s="221"/>
      <c r="W248" s="221"/>
      <c r="X248" s="221"/>
      <c r="Y248" s="221"/>
      <c r="Z248" s="210"/>
      <c r="AA248" s="210"/>
      <c r="AB248" s="210"/>
      <c r="AC248" s="210"/>
      <c r="AD248" s="210"/>
      <c r="AE248" s="210"/>
      <c r="AF248" s="210"/>
      <c r="AG248" s="210" t="s">
        <v>304</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41" t="str">
        <f>C248</f>
        <v>které se zřizují před úpravami povrchu, a obalení osazených dveřních zárubní před znečištěním při úpravách povrchu nástřikem plastických maltovin včetně pozdějšího odkrytí,</v>
      </c>
      <c r="BB248" s="210"/>
      <c r="BC248" s="210"/>
      <c r="BD248" s="210"/>
      <c r="BE248" s="210"/>
      <c r="BF248" s="210"/>
      <c r="BG248" s="210"/>
      <c r="BH248" s="210"/>
    </row>
    <row r="249" spans="1:60" x14ac:dyDescent="0.2">
      <c r="A249" s="224" t="s">
        <v>254</v>
      </c>
      <c r="B249" s="225" t="s">
        <v>127</v>
      </c>
      <c r="C249" s="244" t="s">
        <v>128</v>
      </c>
      <c r="D249" s="226"/>
      <c r="E249" s="227"/>
      <c r="F249" s="228"/>
      <c r="G249" s="228">
        <f>SUMIF(AG250:AG278,"&lt;&gt;NOR",G250:G278)</f>
        <v>0</v>
      </c>
      <c r="H249" s="228"/>
      <c r="I249" s="228">
        <f>SUM(I250:I278)</f>
        <v>0</v>
      </c>
      <c r="J249" s="228"/>
      <c r="K249" s="228">
        <f>SUM(K250:K278)</f>
        <v>0</v>
      </c>
      <c r="L249" s="228"/>
      <c r="M249" s="228">
        <f>SUM(M250:M278)</f>
        <v>0</v>
      </c>
      <c r="N249" s="227"/>
      <c r="O249" s="227">
        <f>SUM(O250:O278)</f>
        <v>6.26</v>
      </c>
      <c r="P249" s="227"/>
      <c r="Q249" s="227">
        <f>SUM(Q250:Q278)</f>
        <v>0</v>
      </c>
      <c r="R249" s="228"/>
      <c r="S249" s="228"/>
      <c r="T249" s="229"/>
      <c r="U249" s="223"/>
      <c r="V249" s="223">
        <f>SUM(V250:V278)</f>
        <v>227.41000000000003</v>
      </c>
      <c r="W249" s="223"/>
      <c r="X249" s="223"/>
      <c r="Y249" s="223"/>
      <c r="AG249" t="s">
        <v>255</v>
      </c>
    </row>
    <row r="250" spans="1:60" outlineLevel="1" x14ac:dyDescent="0.2">
      <c r="A250" s="234">
        <v>83</v>
      </c>
      <c r="B250" s="235" t="s">
        <v>1405</v>
      </c>
      <c r="C250" s="245" t="s">
        <v>1406</v>
      </c>
      <c r="D250" s="236" t="s">
        <v>298</v>
      </c>
      <c r="E250" s="237">
        <v>62.292900000000003</v>
      </c>
      <c r="F250" s="238"/>
      <c r="G250" s="239">
        <f>ROUND(E250*F250,2)</f>
        <v>0</v>
      </c>
      <c r="H250" s="238"/>
      <c r="I250" s="239">
        <f>ROUND(E250*H250,2)</f>
        <v>0</v>
      </c>
      <c r="J250" s="238"/>
      <c r="K250" s="239">
        <f>ROUND(E250*J250,2)</f>
        <v>0</v>
      </c>
      <c r="L250" s="239">
        <v>21</v>
      </c>
      <c r="M250" s="239">
        <f>G250*(1+L250/100)</f>
        <v>0</v>
      </c>
      <c r="N250" s="237">
        <v>4.0000000000000003E-5</v>
      </c>
      <c r="O250" s="237">
        <f>ROUND(E250*N250,2)</f>
        <v>0</v>
      </c>
      <c r="P250" s="237">
        <v>0</v>
      </c>
      <c r="Q250" s="237">
        <f>ROUND(E250*P250,2)</f>
        <v>0</v>
      </c>
      <c r="R250" s="239" t="s">
        <v>1173</v>
      </c>
      <c r="S250" s="239" t="s">
        <v>259</v>
      </c>
      <c r="T250" s="240" t="s">
        <v>300</v>
      </c>
      <c r="U250" s="221">
        <v>7.8E-2</v>
      </c>
      <c r="V250" s="221">
        <f>ROUND(E250*U250,2)</f>
        <v>4.8600000000000003</v>
      </c>
      <c r="W250" s="221"/>
      <c r="X250" s="221" t="s">
        <v>301</v>
      </c>
      <c r="Y250" s="221" t="s">
        <v>262</v>
      </c>
      <c r="Z250" s="210"/>
      <c r="AA250" s="210"/>
      <c r="AB250" s="210"/>
      <c r="AC250" s="210"/>
      <c r="AD250" s="210"/>
      <c r="AE250" s="210"/>
      <c r="AF250" s="210"/>
      <c r="AG250" s="210" t="s">
        <v>302</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ht="22.5" outlineLevel="2" x14ac:dyDescent="0.2">
      <c r="A251" s="217"/>
      <c r="B251" s="218"/>
      <c r="C251" s="261" t="s">
        <v>1407</v>
      </c>
      <c r="D251" s="253"/>
      <c r="E251" s="253"/>
      <c r="F251" s="253"/>
      <c r="G251" s="253"/>
      <c r="H251" s="221"/>
      <c r="I251" s="221"/>
      <c r="J251" s="221"/>
      <c r="K251" s="221"/>
      <c r="L251" s="221"/>
      <c r="M251" s="221"/>
      <c r="N251" s="220"/>
      <c r="O251" s="220"/>
      <c r="P251" s="220"/>
      <c r="Q251" s="220"/>
      <c r="R251" s="221"/>
      <c r="S251" s="221"/>
      <c r="T251" s="221"/>
      <c r="U251" s="221"/>
      <c r="V251" s="221"/>
      <c r="W251" s="221"/>
      <c r="X251" s="221"/>
      <c r="Y251" s="221"/>
      <c r="Z251" s="210"/>
      <c r="AA251" s="210"/>
      <c r="AB251" s="210"/>
      <c r="AC251" s="210"/>
      <c r="AD251" s="210"/>
      <c r="AE251" s="210"/>
      <c r="AF251" s="210"/>
      <c r="AG251" s="210" t="s">
        <v>304</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41" t="str">
        <f>C251</f>
        <v>s rámy a zárubněmi, zábradlí, předmětů oplechování apod., které se zřizují ještě před úpravami povrchu, před jejich znečištěním při úpravách povrchu nástřikem plastických (lepivých) maltovin</v>
      </c>
      <c r="BB251" s="210"/>
      <c r="BC251" s="210"/>
      <c r="BD251" s="210"/>
      <c r="BE251" s="210"/>
      <c r="BF251" s="210"/>
      <c r="BG251" s="210"/>
      <c r="BH251" s="210"/>
    </row>
    <row r="252" spans="1:60" outlineLevel="2" x14ac:dyDescent="0.2">
      <c r="A252" s="217"/>
      <c r="B252" s="218"/>
      <c r="C252" s="263" t="s">
        <v>1408</v>
      </c>
      <c r="D252" s="251"/>
      <c r="E252" s="252">
        <v>62.292900000000003</v>
      </c>
      <c r="F252" s="221"/>
      <c r="G252" s="221"/>
      <c r="H252" s="221"/>
      <c r="I252" s="221"/>
      <c r="J252" s="221"/>
      <c r="K252" s="221"/>
      <c r="L252" s="221"/>
      <c r="M252" s="221"/>
      <c r="N252" s="220"/>
      <c r="O252" s="220"/>
      <c r="P252" s="220"/>
      <c r="Q252" s="220"/>
      <c r="R252" s="221"/>
      <c r="S252" s="221"/>
      <c r="T252" s="221"/>
      <c r="U252" s="221"/>
      <c r="V252" s="221"/>
      <c r="W252" s="221"/>
      <c r="X252" s="221"/>
      <c r="Y252" s="221"/>
      <c r="Z252" s="210"/>
      <c r="AA252" s="210"/>
      <c r="AB252" s="210"/>
      <c r="AC252" s="210"/>
      <c r="AD252" s="210"/>
      <c r="AE252" s="210"/>
      <c r="AF252" s="210"/>
      <c r="AG252" s="210" t="s">
        <v>319</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1" x14ac:dyDescent="0.2">
      <c r="A253" s="234">
        <v>84</v>
      </c>
      <c r="B253" s="235" t="s">
        <v>1409</v>
      </c>
      <c r="C253" s="245" t="s">
        <v>1410</v>
      </c>
      <c r="D253" s="236" t="s">
        <v>298</v>
      </c>
      <c r="E253" s="237">
        <v>9.5079999999999991</v>
      </c>
      <c r="F253" s="238"/>
      <c r="G253" s="239">
        <f>ROUND(E253*F253,2)</f>
        <v>0</v>
      </c>
      <c r="H253" s="238"/>
      <c r="I253" s="239">
        <f>ROUND(E253*H253,2)</f>
        <v>0</v>
      </c>
      <c r="J253" s="238"/>
      <c r="K253" s="239">
        <f>ROUND(E253*J253,2)</f>
        <v>0</v>
      </c>
      <c r="L253" s="239">
        <v>21</v>
      </c>
      <c r="M253" s="239">
        <f>G253*(1+L253/100)</f>
        <v>0</v>
      </c>
      <c r="N253" s="237">
        <v>1.1690000000000001E-2</v>
      </c>
      <c r="O253" s="237">
        <f>ROUND(E253*N253,2)</f>
        <v>0.11</v>
      </c>
      <c r="P253" s="237">
        <v>0</v>
      </c>
      <c r="Q253" s="237">
        <f>ROUND(E253*P253,2)</f>
        <v>0</v>
      </c>
      <c r="R253" s="239" t="s">
        <v>1173</v>
      </c>
      <c r="S253" s="239" t="s">
        <v>259</v>
      </c>
      <c r="T253" s="240" t="s">
        <v>300</v>
      </c>
      <c r="U253" s="221">
        <v>2.19</v>
      </c>
      <c r="V253" s="221">
        <f>ROUND(E253*U253,2)</f>
        <v>20.82</v>
      </c>
      <c r="W253" s="221"/>
      <c r="X253" s="221" t="s">
        <v>301</v>
      </c>
      <c r="Y253" s="221" t="s">
        <v>355</v>
      </c>
      <c r="Z253" s="210"/>
      <c r="AA253" s="210"/>
      <c r="AB253" s="210"/>
      <c r="AC253" s="210"/>
      <c r="AD253" s="210"/>
      <c r="AE253" s="210"/>
      <c r="AF253" s="210"/>
      <c r="AG253" s="210" t="s">
        <v>302</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2" x14ac:dyDescent="0.2">
      <c r="A254" s="217"/>
      <c r="B254" s="218"/>
      <c r="C254" s="261" t="s">
        <v>1411</v>
      </c>
      <c r="D254" s="253"/>
      <c r="E254" s="253"/>
      <c r="F254" s="253"/>
      <c r="G254" s="253"/>
      <c r="H254" s="221"/>
      <c r="I254" s="221"/>
      <c r="J254" s="221"/>
      <c r="K254" s="221"/>
      <c r="L254" s="221"/>
      <c r="M254" s="221"/>
      <c r="N254" s="220"/>
      <c r="O254" s="220"/>
      <c r="P254" s="220"/>
      <c r="Q254" s="220"/>
      <c r="R254" s="221"/>
      <c r="S254" s="221"/>
      <c r="T254" s="221"/>
      <c r="U254" s="221"/>
      <c r="V254" s="221"/>
      <c r="W254" s="221"/>
      <c r="X254" s="221"/>
      <c r="Y254" s="221"/>
      <c r="Z254" s="210"/>
      <c r="AA254" s="210"/>
      <c r="AB254" s="210"/>
      <c r="AC254" s="210"/>
      <c r="AD254" s="210"/>
      <c r="AE254" s="210"/>
      <c r="AF254" s="210"/>
      <c r="AG254" s="210" t="s">
        <v>304</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
      <c r="A255" s="217"/>
      <c r="B255" s="218"/>
      <c r="C255" s="247" t="s">
        <v>1412</v>
      </c>
      <c r="D255" s="243"/>
      <c r="E255" s="243"/>
      <c r="F255" s="243"/>
      <c r="G255" s="243"/>
      <c r="H255" s="221"/>
      <c r="I255" s="221"/>
      <c r="J255" s="221"/>
      <c r="K255" s="221"/>
      <c r="L255" s="221"/>
      <c r="M255" s="221"/>
      <c r="N255" s="220"/>
      <c r="O255" s="220"/>
      <c r="P255" s="220"/>
      <c r="Q255" s="220"/>
      <c r="R255" s="221"/>
      <c r="S255" s="221"/>
      <c r="T255" s="221"/>
      <c r="U255" s="221"/>
      <c r="V255" s="221"/>
      <c r="W255" s="221"/>
      <c r="X255" s="221"/>
      <c r="Y255" s="221"/>
      <c r="Z255" s="210"/>
      <c r="AA255" s="210"/>
      <c r="AB255" s="210"/>
      <c r="AC255" s="210"/>
      <c r="AD255" s="210"/>
      <c r="AE255" s="210"/>
      <c r="AF255" s="210"/>
      <c r="AG255" s="210" t="s">
        <v>265</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41" t="str">
        <f>C255</f>
        <v>Položka obsahuje: okenní a rohové lišty, výztužnou stěrku, kontaktní nátěr a povrchovou úpravu omítkou.</v>
      </c>
      <c r="BB255" s="210"/>
      <c r="BC255" s="210"/>
      <c r="BD255" s="210"/>
      <c r="BE255" s="210"/>
      <c r="BF255" s="210"/>
      <c r="BG255" s="210"/>
      <c r="BH255" s="210"/>
    </row>
    <row r="256" spans="1:60" ht="22.5" outlineLevel="2" x14ac:dyDescent="0.2">
      <c r="A256" s="217"/>
      <c r="B256" s="218"/>
      <c r="C256" s="263" t="s">
        <v>1413</v>
      </c>
      <c r="D256" s="251"/>
      <c r="E256" s="252">
        <v>9.5079999999999991</v>
      </c>
      <c r="F256" s="221"/>
      <c r="G256" s="221"/>
      <c r="H256" s="221"/>
      <c r="I256" s="221"/>
      <c r="J256" s="221"/>
      <c r="K256" s="221"/>
      <c r="L256" s="221"/>
      <c r="M256" s="221"/>
      <c r="N256" s="220"/>
      <c r="O256" s="220"/>
      <c r="P256" s="220"/>
      <c r="Q256" s="220"/>
      <c r="R256" s="221"/>
      <c r="S256" s="221"/>
      <c r="T256" s="221"/>
      <c r="U256" s="221"/>
      <c r="V256" s="221"/>
      <c r="W256" s="221"/>
      <c r="X256" s="221"/>
      <c r="Y256" s="221"/>
      <c r="Z256" s="210"/>
      <c r="AA256" s="210"/>
      <c r="AB256" s="210"/>
      <c r="AC256" s="210"/>
      <c r="AD256" s="210"/>
      <c r="AE256" s="210"/>
      <c r="AF256" s="210"/>
      <c r="AG256" s="210" t="s">
        <v>319</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34">
        <v>85</v>
      </c>
      <c r="B257" s="235" t="s">
        <v>1414</v>
      </c>
      <c r="C257" s="245" t="s">
        <v>1415</v>
      </c>
      <c r="D257" s="236" t="s">
        <v>298</v>
      </c>
      <c r="E257" s="237">
        <v>150.06823</v>
      </c>
      <c r="F257" s="238"/>
      <c r="G257" s="239">
        <f>ROUND(E257*F257,2)</f>
        <v>0</v>
      </c>
      <c r="H257" s="238"/>
      <c r="I257" s="239">
        <f>ROUND(E257*H257,2)</f>
        <v>0</v>
      </c>
      <c r="J257" s="238"/>
      <c r="K257" s="239">
        <f>ROUND(E257*J257,2)</f>
        <v>0</v>
      </c>
      <c r="L257" s="239">
        <v>21</v>
      </c>
      <c r="M257" s="239">
        <f>G257*(1+L257/100)</f>
        <v>0</v>
      </c>
      <c r="N257" s="237">
        <v>2.3000000000000001E-4</v>
      </c>
      <c r="O257" s="237">
        <f>ROUND(E257*N257,2)</f>
        <v>0.03</v>
      </c>
      <c r="P257" s="237">
        <v>0</v>
      </c>
      <c r="Q257" s="237">
        <f>ROUND(E257*P257,2)</f>
        <v>0</v>
      </c>
      <c r="R257" s="239" t="s">
        <v>1341</v>
      </c>
      <c r="S257" s="239" t="s">
        <v>259</v>
      </c>
      <c r="T257" s="240" t="s">
        <v>300</v>
      </c>
      <c r="U257" s="221">
        <v>0.161</v>
      </c>
      <c r="V257" s="221">
        <f>ROUND(E257*U257,2)</f>
        <v>24.16</v>
      </c>
      <c r="W257" s="221"/>
      <c r="X257" s="221" t="s">
        <v>301</v>
      </c>
      <c r="Y257" s="221" t="s">
        <v>262</v>
      </c>
      <c r="Z257" s="210"/>
      <c r="AA257" s="210"/>
      <c r="AB257" s="210"/>
      <c r="AC257" s="210"/>
      <c r="AD257" s="210"/>
      <c r="AE257" s="210"/>
      <c r="AF257" s="210"/>
      <c r="AG257" s="210" t="s">
        <v>302</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2" x14ac:dyDescent="0.2">
      <c r="A258" s="217"/>
      <c r="B258" s="218"/>
      <c r="C258" s="246" t="s">
        <v>2020</v>
      </c>
      <c r="D258" s="242"/>
      <c r="E258" s="242"/>
      <c r="F258" s="242"/>
      <c r="G258" s="242"/>
      <c r="H258" s="221"/>
      <c r="I258" s="221"/>
      <c r="J258" s="221"/>
      <c r="K258" s="221"/>
      <c r="L258" s="221"/>
      <c r="M258" s="221"/>
      <c r="N258" s="220"/>
      <c r="O258" s="220"/>
      <c r="P258" s="220"/>
      <c r="Q258" s="220"/>
      <c r="R258" s="221"/>
      <c r="S258" s="221"/>
      <c r="T258" s="221"/>
      <c r="U258" s="221"/>
      <c r="V258" s="221"/>
      <c r="W258" s="221"/>
      <c r="X258" s="221"/>
      <c r="Y258" s="221"/>
      <c r="Z258" s="210"/>
      <c r="AA258" s="210"/>
      <c r="AB258" s="210"/>
      <c r="AC258" s="210"/>
      <c r="AD258" s="210"/>
      <c r="AE258" s="210"/>
      <c r="AF258" s="210"/>
      <c r="AG258" s="210" t="s">
        <v>265</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47" t="s">
        <v>1416</v>
      </c>
      <c r="D259" s="243"/>
      <c r="E259" s="243"/>
      <c r="F259" s="243"/>
      <c r="G259" s="243"/>
      <c r="H259" s="221"/>
      <c r="I259" s="221"/>
      <c r="J259" s="221"/>
      <c r="K259" s="221"/>
      <c r="L259" s="221"/>
      <c r="M259" s="221"/>
      <c r="N259" s="220"/>
      <c r="O259" s="220"/>
      <c r="P259" s="220"/>
      <c r="Q259" s="220"/>
      <c r="R259" s="221"/>
      <c r="S259" s="221"/>
      <c r="T259" s="221"/>
      <c r="U259" s="221"/>
      <c r="V259" s="221"/>
      <c r="W259" s="221"/>
      <c r="X259" s="221"/>
      <c r="Y259" s="221"/>
      <c r="Z259" s="210"/>
      <c r="AA259" s="210"/>
      <c r="AB259" s="210"/>
      <c r="AC259" s="210"/>
      <c r="AD259" s="210"/>
      <c r="AE259" s="210"/>
      <c r="AF259" s="210"/>
      <c r="AG259" s="210" t="s">
        <v>265</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2" x14ac:dyDescent="0.2">
      <c r="A260" s="217"/>
      <c r="B260" s="218"/>
      <c r="C260" s="263" t="s">
        <v>1417</v>
      </c>
      <c r="D260" s="251"/>
      <c r="E260" s="252">
        <v>150.06823</v>
      </c>
      <c r="F260" s="221"/>
      <c r="G260" s="221"/>
      <c r="H260" s="221"/>
      <c r="I260" s="221"/>
      <c r="J260" s="221"/>
      <c r="K260" s="221"/>
      <c r="L260" s="221"/>
      <c r="M260" s="221"/>
      <c r="N260" s="220"/>
      <c r="O260" s="220"/>
      <c r="P260" s="220"/>
      <c r="Q260" s="220"/>
      <c r="R260" s="221"/>
      <c r="S260" s="221"/>
      <c r="T260" s="221"/>
      <c r="U260" s="221"/>
      <c r="V260" s="221"/>
      <c r="W260" s="221"/>
      <c r="X260" s="221"/>
      <c r="Y260" s="221"/>
      <c r="Z260" s="210"/>
      <c r="AA260" s="210"/>
      <c r="AB260" s="210"/>
      <c r="AC260" s="210"/>
      <c r="AD260" s="210"/>
      <c r="AE260" s="210"/>
      <c r="AF260" s="210"/>
      <c r="AG260" s="210" t="s">
        <v>319</v>
      </c>
      <c r="AH260" s="210">
        <v>5</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ht="22.5" outlineLevel="1" x14ac:dyDescent="0.2">
      <c r="A261" s="254">
        <v>86</v>
      </c>
      <c r="B261" s="255" t="s">
        <v>1418</v>
      </c>
      <c r="C261" s="262" t="s">
        <v>1419</v>
      </c>
      <c r="D261" s="256" t="s">
        <v>298</v>
      </c>
      <c r="E261" s="257">
        <v>150.06823</v>
      </c>
      <c r="F261" s="258"/>
      <c r="G261" s="259">
        <f>ROUND(E261*F261,2)</f>
        <v>0</v>
      </c>
      <c r="H261" s="258"/>
      <c r="I261" s="259">
        <f>ROUND(E261*H261,2)</f>
        <v>0</v>
      </c>
      <c r="J261" s="258"/>
      <c r="K261" s="259">
        <f>ROUND(E261*J261,2)</f>
        <v>0</v>
      </c>
      <c r="L261" s="259">
        <v>21</v>
      </c>
      <c r="M261" s="259">
        <f>G261*(1+L261/100)</f>
        <v>0</v>
      </c>
      <c r="N261" s="257">
        <v>2.5000000000000001E-4</v>
      </c>
      <c r="O261" s="257">
        <f>ROUND(E261*N261,2)</f>
        <v>0.04</v>
      </c>
      <c r="P261" s="257">
        <v>0</v>
      </c>
      <c r="Q261" s="257">
        <f>ROUND(E261*P261,2)</f>
        <v>0</v>
      </c>
      <c r="R261" s="259" t="s">
        <v>1341</v>
      </c>
      <c r="S261" s="259" t="s">
        <v>259</v>
      </c>
      <c r="T261" s="260" t="s">
        <v>300</v>
      </c>
      <c r="U261" s="221">
        <v>0.15</v>
      </c>
      <c r="V261" s="221">
        <f>ROUND(E261*U261,2)</f>
        <v>22.51</v>
      </c>
      <c r="W261" s="221"/>
      <c r="X261" s="221" t="s">
        <v>301</v>
      </c>
      <c r="Y261" s="221" t="s">
        <v>262</v>
      </c>
      <c r="Z261" s="210"/>
      <c r="AA261" s="210"/>
      <c r="AB261" s="210"/>
      <c r="AC261" s="210"/>
      <c r="AD261" s="210"/>
      <c r="AE261" s="210"/>
      <c r="AF261" s="210"/>
      <c r="AG261" s="210" t="s">
        <v>302</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22.5" outlineLevel="1" x14ac:dyDescent="0.2">
      <c r="A262" s="234">
        <v>87</v>
      </c>
      <c r="B262" s="235" t="s">
        <v>1420</v>
      </c>
      <c r="C262" s="245" t="s">
        <v>1421</v>
      </c>
      <c r="D262" s="236" t="s">
        <v>298</v>
      </c>
      <c r="E262" s="237">
        <v>3.6509999999999998</v>
      </c>
      <c r="F262" s="238"/>
      <c r="G262" s="239">
        <f>ROUND(E262*F262,2)</f>
        <v>0</v>
      </c>
      <c r="H262" s="238"/>
      <c r="I262" s="239">
        <f>ROUND(E262*H262,2)</f>
        <v>0</v>
      </c>
      <c r="J262" s="238"/>
      <c r="K262" s="239">
        <f>ROUND(E262*J262,2)</f>
        <v>0</v>
      </c>
      <c r="L262" s="239">
        <v>21</v>
      </c>
      <c r="M262" s="239">
        <f>G262*(1+L262/100)</f>
        <v>0</v>
      </c>
      <c r="N262" s="237">
        <v>3.1919999999999997E-2</v>
      </c>
      <c r="O262" s="237">
        <f>ROUND(E262*N262,2)</f>
        <v>0.12</v>
      </c>
      <c r="P262" s="237">
        <v>0</v>
      </c>
      <c r="Q262" s="237">
        <f>ROUND(E262*P262,2)</f>
        <v>0</v>
      </c>
      <c r="R262" s="239" t="s">
        <v>1345</v>
      </c>
      <c r="S262" s="239" t="s">
        <v>259</v>
      </c>
      <c r="T262" s="240" t="s">
        <v>300</v>
      </c>
      <c r="U262" s="221">
        <v>0.313</v>
      </c>
      <c r="V262" s="221">
        <f>ROUND(E262*U262,2)</f>
        <v>1.1399999999999999</v>
      </c>
      <c r="W262" s="221"/>
      <c r="X262" s="221" t="s">
        <v>301</v>
      </c>
      <c r="Y262" s="221" t="s">
        <v>262</v>
      </c>
      <c r="Z262" s="210"/>
      <c r="AA262" s="210"/>
      <c r="AB262" s="210"/>
      <c r="AC262" s="210"/>
      <c r="AD262" s="210"/>
      <c r="AE262" s="210"/>
      <c r="AF262" s="210"/>
      <c r="AG262" s="210" t="s">
        <v>302</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
      <c r="A263" s="217"/>
      <c r="B263" s="218"/>
      <c r="C263" s="261" t="s">
        <v>1346</v>
      </c>
      <c r="D263" s="253"/>
      <c r="E263" s="253"/>
      <c r="F263" s="253"/>
      <c r="G263" s="253"/>
      <c r="H263" s="221"/>
      <c r="I263" s="221"/>
      <c r="J263" s="221"/>
      <c r="K263" s="221"/>
      <c r="L263" s="221"/>
      <c r="M263" s="221"/>
      <c r="N263" s="220"/>
      <c r="O263" s="220"/>
      <c r="P263" s="220"/>
      <c r="Q263" s="220"/>
      <c r="R263" s="221"/>
      <c r="S263" s="221"/>
      <c r="T263" s="221"/>
      <c r="U263" s="221"/>
      <c r="V263" s="221"/>
      <c r="W263" s="221"/>
      <c r="X263" s="221"/>
      <c r="Y263" s="221"/>
      <c r="Z263" s="210"/>
      <c r="AA263" s="210"/>
      <c r="AB263" s="210"/>
      <c r="AC263" s="210"/>
      <c r="AD263" s="210"/>
      <c r="AE263" s="210"/>
      <c r="AF263" s="210"/>
      <c r="AG263" s="210" t="s">
        <v>304</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2" x14ac:dyDescent="0.2">
      <c r="A264" s="217"/>
      <c r="B264" s="218"/>
      <c r="C264" s="263" t="s">
        <v>1422</v>
      </c>
      <c r="D264" s="251"/>
      <c r="E264" s="252">
        <v>3.6509999999999998</v>
      </c>
      <c r="F264" s="221"/>
      <c r="G264" s="221"/>
      <c r="H264" s="221"/>
      <c r="I264" s="221"/>
      <c r="J264" s="221"/>
      <c r="K264" s="221"/>
      <c r="L264" s="221"/>
      <c r="M264" s="221"/>
      <c r="N264" s="220"/>
      <c r="O264" s="220"/>
      <c r="P264" s="220"/>
      <c r="Q264" s="220"/>
      <c r="R264" s="221"/>
      <c r="S264" s="221"/>
      <c r="T264" s="221"/>
      <c r="U264" s="221"/>
      <c r="V264" s="221"/>
      <c r="W264" s="221"/>
      <c r="X264" s="221"/>
      <c r="Y264" s="221"/>
      <c r="Z264" s="210"/>
      <c r="AA264" s="210"/>
      <c r="AB264" s="210"/>
      <c r="AC264" s="210"/>
      <c r="AD264" s="210"/>
      <c r="AE264" s="210"/>
      <c r="AF264" s="210"/>
      <c r="AG264" s="210" t="s">
        <v>319</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22.5" outlineLevel="1" x14ac:dyDescent="0.2">
      <c r="A265" s="234">
        <v>88</v>
      </c>
      <c r="B265" s="235" t="s">
        <v>1423</v>
      </c>
      <c r="C265" s="245" t="s">
        <v>1424</v>
      </c>
      <c r="D265" s="236" t="s">
        <v>298</v>
      </c>
      <c r="E265" s="237">
        <v>150.06823</v>
      </c>
      <c r="F265" s="238"/>
      <c r="G265" s="239">
        <f>ROUND(E265*F265,2)</f>
        <v>0</v>
      </c>
      <c r="H265" s="238"/>
      <c r="I265" s="239">
        <f>ROUND(E265*H265,2)</f>
        <v>0</v>
      </c>
      <c r="J265" s="238"/>
      <c r="K265" s="239">
        <f>ROUND(E265*J265,2)</f>
        <v>0</v>
      </c>
      <c r="L265" s="239">
        <v>21</v>
      </c>
      <c r="M265" s="239">
        <f>G265*(1+L265/100)</f>
        <v>0</v>
      </c>
      <c r="N265" s="237">
        <v>3.6540000000000003E-2</v>
      </c>
      <c r="O265" s="237">
        <f>ROUND(E265*N265,2)</f>
        <v>5.48</v>
      </c>
      <c r="P265" s="237">
        <v>0</v>
      </c>
      <c r="Q265" s="237">
        <f>ROUND(E265*P265,2)</f>
        <v>0</v>
      </c>
      <c r="R265" s="239"/>
      <c r="S265" s="239" t="s">
        <v>424</v>
      </c>
      <c r="T265" s="240" t="s">
        <v>1350</v>
      </c>
      <c r="U265" s="221">
        <v>0.94799999999999995</v>
      </c>
      <c r="V265" s="221">
        <f>ROUND(E265*U265,2)</f>
        <v>142.26</v>
      </c>
      <c r="W265" s="221"/>
      <c r="X265" s="221" t="s">
        <v>301</v>
      </c>
      <c r="Y265" s="221" t="s">
        <v>262</v>
      </c>
      <c r="Z265" s="210"/>
      <c r="AA265" s="210"/>
      <c r="AB265" s="210"/>
      <c r="AC265" s="210"/>
      <c r="AD265" s="210"/>
      <c r="AE265" s="210"/>
      <c r="AF265" s="210"/>
      <c r="AG265" s="210" t="s">
        <v>302</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2" x14ac:dyDescent="0.2">
      <c r="A266" s="217"/>
      <c r="B266" s="218"/>
      <c r="C266" s="246" t="s">
        <v>1425</v>
      </c>
      <c r="D266" s="242"/>
      <c r="E266" s="242"/>
      <c r="F266" s="242"/>
      <c r="G266" s="242"/>
      <c r="H266" s="221"/>
      <c r="I266" s="221"/>
      <c r="J266" s="221"/>
      <c r="K266" s="221"/>
      <c r="L266" s="221"/>
      <c r="M266" s="221"/>
      <c r="N266" s="220"/>
      <c r="O266" s="220"/>
      <c r="P266" s="220"/>
      <c r="Q266" s="220"/>
      <c r="R266" s="221"/>
      <c r="S266" s="221"/>
      <c r="T266" s="221"/>
      <c r="U266" s="221"/>
      <c r="V266" s="221"/>
      <c r="W266" s="221"/>
      <c r="X266" s="221"/>
      <c r="Y266" s="221"/>
      <c r="Z266" s="210"/>
      <c r="AA266" s="210"/>
      <c r="AB266" s="210"/>
      <c r="AC266" s="210"/>
      <c r="AD266" s="210"/>
      <c r="AE266" s="210"/>
      <c r="AF266" s="210"/>
      <c r="AG266" s="210" t="s">
        <v>265</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2" x14ac:dyDescent="0.2">
      <c r="A267" s="217"/>
      <c r="B267" s="218"/>
      <c r="C267" s="263" t="s">
        <v>1426</v>
      </c>
      <c r="D267" s="251"/>
      <c r="E267" s="252"/>
      <c r="F267" s="221"/>
      <c r="G267" s="221"/>
      <c r="H267" s="221"/>
      <c r="I267" s="221"/>
      <c r="J267" s="221"/>
      <c r="K267" s="221"/>
      <c r="L267" s="221"/>
      <c r="M267" s="221"/>
      <c r="N267" s="220"/>
      <c r="O267" s="220"/>
      <c r="P267" s="220"/>
      <c r="Q267" s="220"/>
      <c r="R267" s="221"/>
      <c r="S267" s="221"/>
      <c r="T267" s="221"/>
      <c r="U267" s="221"/>
      <c r="V267" s="221"/>
      <c r="W267" s="221"/>
      <c r="X267" s="221"/>
      <c r="Y267" s="221"/>
      <c r="Z267" s="210"/>
      <c r="AA267" s="210"/>
      <c r="AB267" s="210"/>
      <c r="AC267" s="210"/>
      <c r="AD267" s="210"/>
      <c r="AE267" s="210"/>
      <c r="AF267" s="210"/>
      <c r="AG267" s="210" t="s">
        <v>319</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ht="22.5" outlineLevel="3" x14ac:dyDescent="0.2">
      <c r="A268" s="217"/>
      <c r="B268" s="218"/>
      <c r="C268" s="263" t="s">
        <v>1427</v>
      </c>
      <c r="D268" s="251"/>
      <c r="E268" s="252">
        <v>86.198599999999999</v>
      </c>
      <c r="F268" s="221"/>
      <c r="G268" s="221"/>
      <c r="H268" s="221"/>
      <c r="I268" s="221"/>
      <c r="J268" s="221"/>
      <c r="K268" s="221"/>
      <c r="L268" s="221"/>
      <c r="M268" s="221"/>
      <c r="N268" s="220"/>
      <c r="O268" s="220"/>
      <c r="P268" s="220"/>
      <c r="Q268" s="220"/>
      <c r="R268" s="221"/>
      <c r="S268" s="221"/>
      <c r="T268" s="221"/>
      <c r="U268" s="221"/>
      <c r="V268" s="221"/>
      <c r="W268" s="221"/>
      <c r="X268" s="221"/>
      <c r="Y268" s="221"/>
      <c r="Z268" s="210"/>
      <c r="AA268" s="210"/>
      <c r="AB268" s="210"/>
      <c r="AC268" s="210"/>
      <c r="AD268" s="210"/>
      <c r="AE268" s="210"/>
      <c r="AF268" s="210"/>
      <c r="AG268" s="210" t="s">
        <v>319</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ht="22.5" outlineLevel="3" x14ac:dyDescent="0.2">
      <c r="A269" s="217"/>
      <c r="B269" s="218"/>
      <c r="C269" s="263" t="s">
        <v>1428</v>
      </c>
      <c r="D269" s="251"/>
      <c r="E269" s="252">
        <v>63.869630000000001</v>
      </c>
      <c r="F269" s="221"/>
      <c r="G269" s="221"/>
      <c r="H269" s="221"/>
      <c r="I269" s="221"/>
      <c r="J269" s="221"/>
      <c r="K269" s="221"/>
      <c r="L269" s="221"/>
      <c r="M269" s="221"/>
      <c r="N269" s="220"/>
      <c r="O269" s="220"/>
      <c r="P269" s="220"/>
      <c r="Q269" s="220"/>
      <c r="R269" s="221"/>
      <c r="S269" s="221"/>
      <c r="T269" s="221"/>
      <c r="U269" s="221"/>
      <c r="V269" s="221"/>
      <c r="W269" s="221"/>
      <c r="X269" s="221"/>
      <c r="Y269" s="221"/>
      <c r="Z269" s="210"/>
      <c r="AA269" s="210"/>
      <c r="AB269" s="210"/>
      <c r="AC269" s="210"/>
      <c r="AD269" s="210"/>
      <c r="AE269" s="210"/>
      <c r="AF269" s="210"/>
      <c r="AG269" s="210" t="s">
        <v>319</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ht="22.5" outlineLevel="1" x14ac:dyDescent="0.2">
      <c r="A270" s="234">
        <v>89</v>
      </c>
      <c r="B270" s="235" t="s">
        <v>1429</v>
      </c>
      <c r="C270" s="245" t="s">
        <v>1430</v>
      </c>
      <c r="D270" s="236" t="s">
        <v>298</v>
      </c>
      <c r="E270" s="237">
        <v>3.6509999999999998</v>
      </c>
      <c r="F270" s="238"/>
      <c r="G270" s="239">
        <f>ROUND(E270*F270,2)</f>
        <v>0</v>
      </c>
      <c r="H270" s="238"/>
      <c r="I270" s="239">
        <f>ROUND(E270*H270,2)</f>
        <v>0</v>
      </c>
      <c r="J270" s="238"/>
      <c r="K270" s="239">
        <f>ROUND(E270*J270,2)</f>
        <v>0</v>
      </c>
      <c r="L270" s="239">
        <v>21</v>
      </c>
      <c r="M270" s="239">
        <f>G270*(1+L270/100)</f>
        <v>0</v>
      </c>
      <c r="N270" s="237">
        <v>1.2670000000000001E-2</v>
      </c>
      <c r="O270" s="237">
        <f>ROUND(E270*N270,2)</f>
        <v>0.05</v>
      </c>
      <c r="P270" s="237">
        <v>0</v>
      </c>
      <c r="Q270" s="237">
        <f>ROUND(E270*P270,2)</f>
        <v>0</v>
      </c>
      <c r="R270" s="239"/>
      <c r="S270" s="239" t="s">
        <v>424</v>
      </c>
      <c r="T270" s="240" t="s">
        <v>300</v>
      </c>
      <c r="U270" s="221">
        <v>1.2558</v>
      </c>
      <c r="V270" s="221">
        <f>ROUND(E270*U270,2)</f>
        <v>4.58</v>
      </c>
      <c r="W270" s="221"/>
      <c r="X270" s="221" t="s">
        <v>301</v>
      </c>
      <c r="Y270" s="221" t="s">
        <v>262</v>
      </c>
      <c r="Z270" s="210"/>
      <c r="AA270" s="210"/>
      <c r="AB270" s="210"/>
      <c r="AC270" s="210"/>
      <c r="AD270" s="210"/>
      <c r="AE270" s="210"/>
      <c r="AF270" s="210"/>
      <c r="AG270" s="210" t="s">
        <v>302</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2" x14ac:dyDescent="0.2">
      <c r="A271" s="217"/>
      <c r="B271" s="218"/>
      <c r="C271" s="246" t="s">
        <v>1431</v>
      </c>
      <c r="D271" s="242"/>
      <c r="E271" s="242"/>
      <c r="F271" s="242"/>
      <c r="G271" s="242"/>
      <c r="H271" s="221"/>
      <c r="I271" s="221"/>
      <c r="J271" s="221"/>
      <c r="K271" s="221"/>
      <c r="L271" s="221"/>
      <c r="M271" s="221"/>
      <c r="N271" s="220"/>
      <c r="O271" s="220"/>
      <c r="P271" s="220"/>
      <c r="Q271" s="220"/>
      <c r="R271" s="221"/>
      <c r="S271" s="221"/>
      <c r="T271" s="221"/>
      <c r="U271" s="221"/>
      <c r="V271" s="221"/>
      <c r="W271" s="221"/>
      <c r="X271" s="221"/>
      <c r="Y271" s="221"/>
      <c r="Z271" s="210"/>
      <c r="AA271" s="210"/>
      <c r="AB271" s="210"/>
      <c r="AC271" s="210"/>
      <c r="AD271" s="210"/>
      <c r="AE271" s="210"/>
      <c r="AF271" s="210"/>
      <c r="AG271" s="210" t="s">
        <v>265</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
      <c r="A272" s="217"/>
      <c r="B272" s="218"/>
      <c r="C272" s="263" t="s">
        <v>1422</v>
      </c>
      <c r="D272" s="251"/>
      <c r="E272" s="252">
        <v>3.6509999999999998</v>
      </c>
      <c r="F272" s="221"/>
      <c r="G272" s="221"/>
      <c r="H272" s="221"/>
      <c r="I272" s="221"/>
      <c r="J272" s="221"/>
      <c r="K272" s="221"/>
      <c r="L272" s="221"/>
      <c r="M272" s="221"/>
      <c r="N272" s="220"/>
      <c r="O272" s="220"/>
      <c r="P272" s="220"/>
      <c r="Q272" s="220"/>
      <c r="R272" s="221"/>
      <c r="S272" s="221"/>
      <c r="T272" s="221"/>
      <c r="U272" s="221"/>
      <c r="V272" s="221"/>
      <c r="W272" s="221"/>
      <c r="X272" s="221"/>
      <c r="Y272" s="221"/>
      <c r="Z272" s="210"/>
      <c r="AA272" s="210"/>
      <c r="AB272" s="210"/>
      <c r="AC272" s="210"/>
      <c r="AD272" s="210"/>
      <c r="AE272" s="210"/>
      <c r="AF272" s="210"/>
      <c r="AG272" s="210" t="s">
        <v>319</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22.5" outlineLevel="1" x14ac:dyDescent="0.2">
      <c r="A273" s="234">
        <v>90</v>
      </c>
      <c r="B273" s="235" t="s">
        <v>1432</v>
      </c>
      <c r="C273" s="245" t="s">
        <v>1433</v>
      </c>
      <c r="D273" s="236" t="s">
        <v>298</v>
      </c>
      <c r="E273" s="237">
        <v>4.68</v>
      </c>
      <c r="F273" s="238"/>
      <c r="G273" s="239">
        <f>ROUND(E273*F273,2)</f>
        <v>0</v>
      </c>
      <c r="H273" s="238"/>
      <c r="I273" s="239">
        <f>ROUND(E273*H273,2)</f>
        <v>0</v>
      </c>
      <c r="J273" s="238"/>
      <c r="K273" s="239">
        <f>ROUND(E273*J273,2)</f>
        <v>0</v>
      </c>
      <c r="L273" s="239">
        <v>21</v>
      </c>
      <c r="M273" s="239">
        <f>G273*(1+L273/100)</f>
        <v>0</v>
      </c>
      <c r="N273" s="237">
        <v>1.2829999999999999E-2</v>
      </c>
      <c r="O273" s="237">
        <f>ROUND(E273*N273,2)</f>
        <v>0.06</v>
      </c>
      <c r="P273" s="237">
        <v>0</v>
      </c>
      <c r="Q273" s="237">
        <f>ROUND(E273*P273,2)</f>
        <v>0</v>
      </c>
      <c r="R273" s="239"/>
      <c r="S273" s="239" t="s">
        <v>424</v>
      </c>
      <c r="T273" s="240" t="s">
        <v>300</v>
      </c>
      <c r="U273" s="221">
        <v>1.5120100000000001</v>
      </c>
      <c r="V273" s="221">
        <f>ROUND(E273*U273,2)</f>
        <v>7.08</v>
      </c>
      <c r="W273" s="221"/>
      <c r="X273" s="221" t="s">
        <v>348</v>
      </c>
      <c r="Y273" s="221" t="s">
        <v>262</v>
      </c>
      <c r="Z273" s="210"/>
      <c r="AA273" s="210"/>
      <c r="AB273" s="210"/>
      <c r="AC273" s="210"/>
      <c r="AD273" s="210"/>
      <c r="AE273" s="210"/>
      <c r="AF273" s="210"/>
      <c r="AG273" s="210" t="s">
        <v>349</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ht="33.75" outlineLevel="2" x14ac:dyDescent="0.2">
      <c r="A274" s="217"/>
      <c r="B274" s="218"/>
      <c r="C274" s="246" t="s">
        <v>1434</v>
      </c>
      <c r="D274" s="242"/>
      <c r="E274" s="242"/>
      <c r="F274" s="242"/>
      <c r="G274" s="242"/>
      <c r="H274" s="221"/>
      <c r="I274" s="221"/>
      <c r="J274" s="221"/>
      <c r="K274" s="221"/>
      <c r="L274" s="221"/>
      <c r="M274" s="221"/>
      <c r="N274" s="220"/>
      <c r="O274" s="220"/>
      <c r="P274" s="220"/>
      <c r="Q274" s="220"/>
      <c r="R274" s="221"/>
      <c r="S274" s="221"/>
      <c r="T274" s="221"/>
      <c r="U274" s="221"/>
      <c r="V274" s="221"/>
      <c r="W274" s="221"/>
      <c r="X274" s="221"/>
      <c r="Y274" s="221"/>
      <c r="Z274" s="210"/>
      <c r="AA274" s="210"/>
      <c r="AB274" s="210"/>
      <c r="AC274" s="210"/>
      <c r="AD274" s="210"/>
      <c r="AE274" s="210"/>
      <c r="AF274" s="210"/>
      <c r="AG274" s="210" t="s">
        <v>265</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41" t="str">
        <f>C274</f>
        <v>Osazení soklové lišty. Nalepení tepelně izolačních fasádních desek. Zajištění terčovými hmoždinkami. Vyztužení rohů lištami. Nanesení lepicí stěrky na zabroušený podklad, vlepení výztužné sklolaminátové síťoviny, zatření stěrky. Penetrační nátěr, povrchová úprava omítkou. Včetně montáže, demontáže a jednoměsíčního nájmu lešení.</v>
      </c>
      <c r="BB274" s="210"/>
      <c r="BC274" s="210"/>
      <c r="BD274" s="210"/>
      <c r="BE274" s="210"/>
      <c r="BF274" s="210"/>
      <c r="BG274" s="210"/>
      <c r="BH274" s="210"/>
    </row>
    <row r="275" spans="1:60" outlineLevel="2" x14ac:dyDescent="0.2">
      <c r="A275" s="217"/>
      <c r="B275" s="218"/>
      <c r="C275" s="263" t="s">
        <v>1435</v>
      </c>
      <c r="D275" s="251"/>
      <c r="E275" s="252">
        <v>4.68</v>
      </c>
      <c r="F275" s="221"/>
      <c r="G275" s="221"/>
      <c r="H275" s="221"/>
      <c r="I275" s="221"/>
      <c r="J275" s="221"/>
      <c r="K275" s="221"/>
      <c r="L275" s="221"/>
      <c r="M275" s="221"/>
      <c r="N275" s="220"/>
      <c r="O275" s="220"/>
      <c r="P275" s="220"/>
      <c r="Q275" s="220"/>
      <c r="R275" s="221"/>
      <c r="S275" s="221"/>
      <c r="T275" s="221"/>
      <c r="U275" s="221"/>
      <c r="V275" s="221"/>
      <c r="W275" s="221"/>
      <c r="X275" s="221"/>
      <c r="Y275" s="221"/>
      <c r="Z275" s="210"/>
      <c r="AA275" s="210"/>
      <c r="AB275" s="210"/>
      <c r="AC275" s="210"/>
      <c r="AD275" s="210"/>
      <c r="AE275" s="210"/>
      <c r="AF275" s="210"/>
      <c r="AG275" s="210" t="s">
        <v>319</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ht="22.5" outlineLevel="1" x14ac:dyDescent="0.2">
      <c r="A276" s="234">
        <v>91</v>
      </c>
      <c r="B276" s="235" t="s">
        <v>1436</v>
      </c>
      <c r="C276" s="245" t="s">
        <v>1437</v>
      </c>
      <c r="D276" s="236" t="s">
        <v>298</v>
      </c>
      <c r="E276" s="237">
        <v>153.06959000000001</v>
      </c>
      <c r="F276" s="238"/>
      <c r="G276" s="239">
        <f>ROUND(E276*F276,2)</f>
        <v>0</v>
      </c>
      <c r="H276" s="238"/>
      <c r="I276" s="239">
        <f>ROUND(E276*H276,2)</f>
        <v>0</v>
      </c>
      <c r="J276" s="238"/>
      <c r="K276" s="239">
        <f>ROUND(E276*J276,2)</f>
        <v>0</v>
      </c>
      <c r="L276" s="239">
        <v>21</v>
      </c>
      <c r="M276" s="239">
        <f>G276*(1+L276/100)</f>
        <v>0</v>
      </c>
      <c r="N276" s="237">
        <v>2.3999999999999998E-3</v>
      </c>
      <c r="O276" s="237">
        <f>ROUND(E276*N276,2)</f>
        <v>0.37</v>
      </c>
      <c r="P276" s="237">
        <v>0</v>
      </c>
      <c r="Q276" s="237">
        <f>ROUND(E276*P276,2)</f>
        <v>0</v>
      </c>
      <c r="R276" s="239" t="s">
        <v>371</v>
      </c>
      <c r="S276" s="239" t="s">
        <v>259</v>
      </c>
      <c r="T276" s="240" t="s">
        <v>300</v>
      </c>
      <c r="U276" s="221">
        <v>0</v>
      </c>
      <c r="V276" s="221">
        <f>ROUND(E276*U276,2)</f>
        <v>0</v>
      </c>
      <c r="W276" s="221"/>
      <c r="X276" s="221" t="s">
        <v>372</v>
      </c>
      <c r="Y276" s="221" t="s">
        <v>262</v>
      </c>
      <c r="Z276" s="210"/>
      <c r="AA276" s="210"/>
      <c r="AB276" s="210"/>
      <c r="AC276" s="210"/>
      <c r="AD276" s="210"/>
      <c r="AE276" s="210"/>
      <c r="AF276" s="210"/>
      <c r="AG276" s="210" t="s">
        <v>373</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2" x14ac:dyDescent="0.2">
      <c r="A277" s="217"/>
      <c r="B277" s="218"/>
      <c r="C277" s="263" t="s">
        <v>1438</v>
      </c>
      <c r="D277" s="251"/>
      <c r="E277" s="252"/>
      <c r="F277" s="221"/>
      <c r="G277" s="221"/>
      <c r="H277" s="221"/>
      <c r="I277" s="221"/>
      <c r="J277" s="221"/>
      <c r="K277" s="221"/>
      <c r="L277" s="221"/>
      <c r="M277" s="221"/>
      <c r="N277" s="220"/>
      <c r="O277" s="220"/>
      <c r="P277" s="220"/>
      <c r="Q277" s="220"/>
      <c r="R277" s="221"/>
      <c r="S277" s="221"/>
      <c r="T277" s="221"/>
      <c r="U277" s="221"/>
      <c r="V277" s="221"/>
      <c r="W277" s="221"/>
      <c r="X277" s="221"/>
      <c r="Y277" s="221"/>
      <c r="Z277" s="210"/>
      <c r="AA277" s="210"/>
      <c r="AB277" s="210"/>
      <c r="AC277" s="210"/>
      <c r="AD277" s="210"/>
      <c r="AE277" s="210"/>
      <c r="AF277" s="210"/>
      <c r="AG277" s="210" t="s">
        <v>319</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63" t="s">
        <v>1439</v>
      </c>
      <c r="D278" s="251"/>
      <c r="E278" s="252">
        <v>153.06959000000001</v>
      </c>
      <c r="F278" s="221"/>
      <c r="G278" s="221"/>
      <c r="H278" s="221"/>
      <c r="I278" s="221"/>
      <c r="J278" s="221"/>
      <c r="K278" s="221"/>
      <c r="L278" s="221"/>
      <c r="M278" s="221"/>
      <c r="N278" s="220"/>
      <c r="O278" s="220"/>
      <c r="P278" s="220"/>
      <c r="Q278" s="220"/>
      <c r="R278" s="221"/>
      <c r="S278" s="221"/>
      <c r="T278" s="221"/>
      <c r="U278" s="221"/>
      <c r="V278" s="221"/>
      <c r="W278" s="221"/>
      <c r="X278" s="221"/>
      <c r="Y278" s="221"/>
      <c r="Z278" s="210"/>
      <c r="AA278" s="210"/>
      <c r="AB278" s="210"/>
      <c r="AC278" s="210"/>
      <c r="AD278" s="210"/>
      <c r="AE278" s="210"/>
      <c r="AF278" s="210"/>
      <c r="AG278" s="210" t="s">
        <v>319</v>
      </c>
      <c r="AH278" s="210">
        <v>5</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x14ac:dyDescent="0.2">
      <c r="A279" s="224" t="s">
        <v>254</v>
      </c>
      <c r="B279" s="225" t="s">
        <v>129</v>
      </c>
      <c r="C279" s="244" t="s">
        <v>130</v>
      </c>
      <c r="D279" s="226"/>
      <c r="E279" s="227"/>
      <c r="F279" s="228"/>
      <c r="G279" s="228">
        <f>SUMIF(AG280:AG299,"&lt;&gt;NOR",G280:G299)</f>
        <v>0</v>
      </c>
      <c r="H279" s="228"/>
      <c r="I279" s="228">
        <f>SUM(I280:I299)</f>
        <v>0</v>
      </c>
      <c r="J279" s="228"/>
      <c r="K279" s="228">
        <f>SUM(K280:K299)</f>
        <v>0</v>
      </c>
      <c r="L279" s="228"/>
      <c r="M279" s="228">
        <f>SUM(M280:M299)</f>
        <v>0</v>
      </c>
      <c r="N279" s="227"/>
      <c r="O279" s="227">
        <f>SUM(O280:O299)</f>
        <v>29.520000000000003</v>
      </c>
      <c r="P279" s="227"/>
      <c r="Q279" s="227">
        <f>SUM(Q280:Q299)</f>
        <v>0</v>
      </c>
      <c r="R279" s="228"/>
      <c r="S279" s="228"/>
      <c r="T279" s="229"/>
      <c r="U279" s="223"/>
      <c r="V279" s="223">
        <f>SUM(V280:V299)</f>
        <v>132.51999999999998</v>
      </c>
      <c r="W279" s="223"/>
      <c r="X279" s="223"/>
      <c r="Y279" s="223"/>
      <c r="AG279" t="s">
        <v>255</v>
      </c>
    </row>
    <row r="280" spans="1:60" outlineLevel="1" x14ac:dyDescent="0.2">
      <c r="A280" s="234">
        <v>92</v>
      </c>
      <c r="B280" s="235" t="s">
        <v>1440</v>
      </c>
      <c r="C280" s="245" t="s">
        <v>1441</v>
      </c>
      <c r="D280" s="236" t="s">
        <v>315</v>
      </c>
      <c r="E280" s="237">
        <v>0.52400000000000002</v>
      </c>
      <c r="F280" s="238"/>
      <c r="G280" s="239">
        <f>ROUND(E280*F280,2)</f>
        <v>0</v>
      </c>
      <c r="H280" s="238"/>
      <c r="I280" s="239">
        <f>ROUND(E280*H280,2)</f>
        <v>0</v>
      </c>
      <c r="J280" s="238"/>
      <c r="K280" s="239">
        <f>ROUND(E280*J280,2)</f>
        <v>0</v>
      </c>
      <c r="L280" s="239">
        <v>21</v>
      </c>
      <c r="M280" s="239">
        <f>G280*(1+L280/100)</f>
        <v>0</v>
      </c>
      <c r="N280" s="237">
        <v>2.5249999999999999</v>
      </c>
      <c r="O280" s="237">
        <f>ROUND(E280*N280,2)</f>
        <v>1.32</v>
      </c>
      <c r="P280" s="237">
        <v>0</v>
      </c>
      <c r="Q280" s="237">
        <f>ROUND(E280*P280,2)</f>
        <v>0</v>
      </c>
      <c r="R280" s="239" t="s">
        <v>1173</v>
      </c>
      <c r="S280" s="239" t="s">
        <v>259</v>
      </c>
      <c r="T280" s="240" t="s">
        <v>300</v>
      </c>
      <c r="U280" s="221">
        <v>2.58</v>
      </c>
      <c r="V280" s="221">
        <f>ROUND(E280*U280,2)</f>
        <v>1.35</v>
      </c>
      <c r="W280" s="221"/>
      <c r="X280" s="221" t="s">
        <v>301</v>
      </c>
      <c r="Y280" s="221" t="s">
        <v>262</v>
      </c>
      <c r="Z280" s="210"/>
      <c r="AA280" s="210"/>
      <c r="AB280" s="210"/>
      <c r="AC280" s="210"/>
      <c r="AD280" s="210"/>
      <c r="AE280" s="210"/>
      <c r="AF280" s="210"/>
      <c r="AG280" s="210" t="s">
        <v>302</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61" t="s">
        <v>1442</v>
      </c>
      <c r="D281" s="253"/>
      <c r="E281" s="253"/>
      <c r="F281" s="253"/>
      <c r="G281" s="253"/>
      <c r="H281" s="221"/>
      <c r="I281" s="221"/>
      <c r="J281" s="221"/>
      <c r="K281" s="221"/>
      <c r="L281" s="221"/>
      <c r="M281" s="221"/>
      <c r="N281" s="220"/>
      <c r="O281" s="220"/>
      <c r="P281" s="220"/>
      <c r="Q281" s="220"/>
      <c r="R281" s="221"/>
      <c r="S281" s="221"/>
      <c r="T281" s="221"/>
      <c r="U281" s="221"/>
      <c r="V281" s="221"/>
      <c r="W281" s="221"/>
      <c r="X281" s="221"/>
      <c r="Y281" s="221"/>
      <c r="Z281" s="210"/>
      <c r="AA281" s="210"/>
      <c r="AB281" s="210"/>
      <c r="AC281" s="210"/>
      <c r="AD281" s="210"/>
      <c r="AE281" s="210"/>
      <c r="AF281" s="210"/>
      <c r="AG281" s="210" t="s">
        <v>304</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
      <c r="A282" s="217"/>
      <c r="B282" s="218"/>
      <c r="C282" s="247" t="s">
        <v>1443</v>
      </c>
      <c r="D282" s="243"/>
      <c r="E282" s="243"/>
      <c r="F282" s="243"/>
      <c r="G282" s="243"/>
      <c r="H282" s="221"/>
      <c r="I282" s="221"/>
      <c r="J282" s="221"/>
      <c r="K282" s="221"/>
      <c r="L282" s="221"/>
      <c r="M282" s="221"/>
      <c r="N282" s="220"/>
      <c r="O282" s="220"/>
      <c r="P282" s="220"/>
      <c r="Q282" s="220"/>
      <c r="R282" s="221"/>
      <c r="S282" s="221"/>
      <c r="T282" s="221"/>
      <c r="U282" s="221"/>
      <c r="V282" s="221"/>
      <c r="W282" s="221"/>
      <c r="X282" s="221"/>
      <c r="Y282" s="221"/>
      <c r="Z282" s="210"/>
      <c r="AA282" s="210"/>
      <c r="AB282" s="210"/>
      <c r="AC282" s="210"/>
      <c r="AD282" s="210"/>
      <c r="AE282" s="210"/>
      <c r="AF282" s="210"/>
      <c r="AG282" s="210" t="s">
        <v>265</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
      <c r="A283" s="217"/>
      <c r="B283" s="218"/>
      <c r="C283" s="263" t="s">
        <v>1444</v>
      </c>
      <c r="D283" s="251"/>
      <c r="E283" s="252">
        <v>0.52400000000000002</v>
      </c>
      <c r="F283" s="221"/>
      <c r="G283" s="221"/>
      <c r="H283" s="221"/>
      <c r="I283" s="221"/>
      <c r="J283" s="221"/>
      <c r="K283" s="221"/>
      <c r="L283" s="221"/>
      <c r="M283" s="221"/>
      <c r="N283" s="220"/>
      <c r="O283" s="220"/>
      <c r="P283" s="220"/>
      <c r="Q283" s="220"/>
      <c r="R283" s="221"/>
      <c r="S283" s="221"/>
      <c r="T283" s="221"/>
      <c r="U283" s="221"/>
      <c r="V283" s="221"/>
      <c r="W283" s="221"/>
      <c r="X283" s="221"/>
      <c r="Y283" s="221"/>
      <c r="Z283" s="210"/>
      <c r="AA283" s="210"/>
      <c r="AB283" s="210"/>
      <c r="AC283" s="210"/>
      <c r="AD283" s="210"/>
      <c r="AE283" s="210"/>
      <c r="AF283" s="210"/>
      <c r="AG283" s="210" t="s">
        <v>319</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1" x14ac:dyDescent="0.2">
      <c r="A284" s="234">
        <v>93</v>
      </c>
      <c r="B284" s="235" t="s">
        <v>1445</v>
      </c>
      <c r="C284" s="245" t="s">
        <v>1446</v>
      </c>
      <c r="D284" s="236" t="s">
        <v>315</v>
      </c>
      <c r="E284" s="237">
        <v>0.52400000000000002</v>
      </c>
      <c r="F284" s="238"/>
      <c r="G284" s="239">
        <f>ROUND(E284*F284,2)</f>
        <v>0</v>
      </c>
      <c r="H284" s="238"/>
      <c r="I284" s="239">
        <f>ROUND(E284*H284,2)</f>
        <v>0</v>
      </c>
      <c r="J284" s="238"/>
      <c r="K284" s="239">
        <f>ROUND(E284*J284,2)</f>
        <v>0</v>
      </c>
      <c r="L284" s="239">
        <v>21</v>
      </c>
      <c r="M284" s="239">
        <f>G284*(1+L284/100)</f>
        <v>0</v>
      </c>
      <c r="N284" s="237">
        <v>0</v>
      </c>
      <c r="O284" s="237">
        <f>ROUND(E284*N284,2)</f>
        <v>0</v>
      </c>
      <c r="P284" s="237">
        <v>0</v>
      </c>
      <c r="Q284" s="237">
        <f>ROUND(E284*P284,2)</f>
        <v>0</v>
      </c>
      <c r="R284" s="239" t="s">
        <v>1173</v>
      </c>
      <c r="S284" s="239" t="s">
        <v>259</v>
      </c>
      <c r="T284" s="240" t="s">
        <v>300</v>
      </c>
      <c r="U284" s="221">
        <v>0.23300000000000001</v>
      </c>
      <c r="V284" s="221">
        <f>ROUND(E284*U284,2)</f>
        <v>0.12</v>
      </c>
      <c r="W284" s="221"/>
      <c r="X284" s="221" t="s">
        <v>301</v>
      </c>
      <c r="Y284" s="221" t="s">
        <v>262</v>
      </c>
      <c r="Z284" s="210"/>
      <c r="AA284" s="210"/>
      <c r="AB284" s="210"/>
      <c r="AC284" s="210"/>
      <c r="AD284" s="210"/>
      <c r="AE284" s="210"/>
      <c r="AF284" s="210"/>
      <c r="AG284" s="210" t="s">
        <v>302</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2" x14ac:dyDescent="0.2">
      <c r="A285" s="217"/>
      <c r="B285" s="218"/>
      <c r="C285" s="261" t="s">
        <v>1447</v>
      </c>
      <c r="D285" s="253"/>
      <c r="E285" s="253"/>
      <c r="F285" s="253"/>
      <c r="G285" s="253"/>
      <c r="H285" s="221"/>
      <c r="I285" s="221"/>
      <c r="J285" s="221"/>
      <c r="K285" s="221"/>
      <c r="L285" s="221"/>
      <c r="M285" s="221"/>
      <c r="N285" s="220"/>
      <c r="O285" s="220"/>
      <c r="P285" s="220"/>
      <c r="Q285" s="220"/>
      <c r="R285" s="221"/>
      <c r="S285" s="221"/>
      <c r="T285" s="221"/>
      <c r="U285" s="221"/>
      <c r="V285" s="221"/>
      <c r="W285" s="221"/>
      <c r="X285" s="221"/>
      <c r="Y285" s="221"/>
      <c r="Z285" s="210"/>
      <c r="AA285" s="210"/>
      <c r="AB285" s="210"/>
      <c r="AC285" s="210"/>
      <c r="AD285" s="210"/>
      <c r="AE285" s="210"/>
      <c r="AF285" s="210"/>
      <c r="AG285" s="210" t="s">
        <v>304</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
      <c r="A286" s="234">
        <v>94</v>
      </c>
      <c r="B286" s="235" t="s">
        <v>1448</v>
      </c>
      <c r="C286" s="245" t="s">
        <v>1449</v>
      </c>
      <c r="D286" s="236" t="s">
        <v>298</v>
      </c>
      <c r="E286" s="237">
        <v>1.31</v>
      </c>
      <c r="F286" s="238"/>
      <c r="G286" s="239">
        <f>ROUND(E286*F286,2)</f>
        <v>0</v>
      </c>
      <c r="H286" s="238"/>
      <c r="I286" s="239">
        <f>ROUND(E286*H286,2)</f>
        <v>0</v>
      </c>
      <c r="J286" s="238"/>
      <c r="K286" s="239">
        <f>ROUND(E286*J286,2)</f>
        <v>0</v>
      </c>
      <c r="L286" s="239">
        <v>21</v>
      </c>
      <c r="M286" s="239">
        <f>G286*(1+L286/100)</f>
        <v>0</v>
      </c>
      <c r="N286" s="237">
        <v>1.41E-2</v>
      </c>
      <c r="O286" s="237">
        <f>ROUND(E286*N286,2)</f>
        <v>0.02</v>
      </c>
      <c r="P286" s="237">
        <v>0</v>
      </c>
      <c r="Q286" s="237">
        <f>ROUND(E286*P286,2)</f>
        <v>0</v>
      </c>
      <c r="R286" s="239" t="s">
        <v>1173</v>
      </c>
      <c r="S286" s="239" t="s">
        <v>259</v>
      </c>
      <c r="T286" s="240" t="s">
        <v>300</v>
      </c>
      <c r="U286" s="221">
        <v>0.39600000000000002</v>
      </c>
      <c r="V286" s="221">
        <f>ROUND(E286*U286,2)</f>
        <v>0.52</v>
      </c>
      <c r="W286" s="221"/>
      <c r="X286" s="221" t="s">
        <v>301</v>
      </c>
      <c r="Y286" s="221" t="s">
        <v>262</v>
      </c>
      <c r="Z286" s="210"/>
      <c r="AA286" s="210"/>
      <c r="AB286" s="210"/>
      <c r="AC286" s="210"/>
      <c r="AD286" s="210"/>
      <c r="AE286" s="210"/>
      <c r="AF286" s="210"/>
      <c r="AG286" s="210" t="s">
        <v>302</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2" x14ac:dyDescent="0.2">
      <c r="A287" s="217"/>
      <c r="B287" s="218"/>
      <c r="C287" s="263" t="s">
        <v>1450</v>
      </c>
      <c r="D287" s="251"/>
      <c r="E287" s="252">
        <v>1.31</v>
      </c>
      <c r="F287" s="221"/>
      <c r="G287" s="221"/>
      <c r="H287" s="221"/>
      <c r="I287" s="221"/>
      <c r="J287" s="221"/>
      <c r="K287" s="221"/>
      <c r="L287" s="221"/>
      <c r="M287" s="221"/>
      <c r="N287" s="220"/>
      <c r="O287" s="220"/>
      <c r="P287" s="220"/>
      <c r="Q287" s="220"/>
      <c r="R287" s="221"/>
      <c r="S287" s="221"/>
      <c r="T287" s="221"/>
      <c r="U287" s="221"/>
      <c r="V287" s="221"/>
      <c r="W287" s="221"/>
      <c r="X287" s="221"/>
      <c r="Y287" s="221"/>
      <c r="Z287" s="210"/>
      <c r="AA287" s="210"/>
      <c r="AB287" s="210"/>
      <c r="AC287" s="210"/>
      <c r="AD287" s="210"/>
      <c r="AE287" s="210"/>
      <c r="AF287" s="210"/>
      <c r="AG287" s="210" t="s">
        <v>319</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54">
        <v>95</v>
      </c>
      <c r="B288" s="255" t="s">
        <v>1451</v>
      </c>
      <c r="C288" s="262" t="s">
        <v>1452</v>
      </c>
      <c r="D288" s="256" t="s">
        <v>298</v>
      </c>
      <c r="E288" s="257">
        <v>1.31</v>
      </c>
      <c r="F288" s="258"/>
      <c r="G288" s="259">
        <f>ROUND(E288*F288,2)</f>
        <v>0</v>
      </c>
      <c r="H288" s="258"/>
      <c r="I288" s="259">
        <f>ROUND(E288*H288,2)</f>
        <v>0</v>
      </c>
      <c r="J288" s="258"/>
      <c r="K288" s="259">
        <f>ROUND(E288*J288,2)</f>
        <v>0</v>
      </c>
      <c r="L288" s="259">
        <v>21</v>
      </c>
      <c r="M288" s="259">
        <f>G288*(1+L288/100)</f>
        <v>0</v>
      </c>
      <c r="N288" s="257">
        <v>0</v>
      </c>
      <c r="O288" s="257">
        <f>ROUND(E288*N288,2)</f>
        <v>0</v>
      </c>
      <c r="P288" s="257">
        <v>0</v>
      </c>
      <c r="Q288" s="257">
        <f>ROUND(E288*P288,2)</f>
        <v>0</v>
      </c>
      <c r="R288" s="259" t="s">
        <v>1173</v>
      </c>
      <c r="S288" s="259" t="s">
        <v>259</v>
      </c>
      <c r="T288" s="260" t="s">
        <v>300</v>
      </c>
      <c r="U288" s="221">
        <v>0.24</v>
      </c>
      <c r="V288" s="221">
        <f>ROUND(E288*U288,2)</f>
        <v>0.31</v>
      </c>
      <c r="W288" s="221"/>
      <c r="X288" s="221" t="s">
        <v>301</v>
      </c>
      <c r="Y288" s="221" t="s">
        <v>262</v>
      </c>
      <c r="Z288" s="210"/>
      <c r="AA288" s="210"/>
      <c r="AB288" s="210"/>
      <c r="AC288" s="210"/>
      <c r="AD288" s="210"/>
      <c r="AE288" s="210"/>
      <c r="AF288" s="210"/>
      <c r="AG288" s="210" t="s">
        <v>302</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34">
        <v>96</v>
      </c>
      <c r="B289" s="235" t="s">
        <v>1453</v>
      </c>
      <c r="C289" s="245" t="s">
        <v>1454</v>
      </c>
      <c r="D289" s="236" t="s">
        <v>315</v>
      </c>
      <c r="E289" s="237">
        <v>9.36</v>
      </c>
      <c r="F289" s="238"/>
      <c r="G289" s="239">
        <f>ROUND(E289*F289,2)</f>
        <v>0</v>
      </c>
      <c r="H289" s="238"/>
      <c r="I289" s="239">
        <f>ROUND(E289*H289,2)</f>
        <v>0</v>
      </c>
      <c r="J289" s="238"/>
      <c r="K289" s="239">
        <f>ROUND(E289*J289,2)</f>
        <v>0</v>
      </c>
      <c r="L289" s="239">
        <v>21</v>
      </c>
      <c r="M289" s="239">
        <f>G289*(1+L289/100)</f>
        <v>0</v>
      </c>
      <c r="N289" s="237">
        <v>1.837</v>
      </c>
      <c r="O289" s="237">
        <f>ROUND(E289*N289,2)</f>
        <v>17.190000000000001</v>
      </c>
      <c r="P289" s="237">
        <v>0</v>
      </c>
      <c r="Q289" s="237">
        <f>ROUND(E289*P289,2)</f>
        <v>0</v>
      </c>
      <c r="R289" s="239" t="s">
        <v>1173</v>
      </c>
      <c r="S289" s="239" t="s">
        <v>259</v>
      </c>
      <c r="T289" s="240" t="s">
        <v>300</v>
      </c>
      <c r="U289" s="221">
        <v>1.8360000000000001</v>
      </c>
      <c r="V289" s="221">
        <f>ROUND(E289*U289,2)</f>
        <v>17.18</v>
      </c>
      <c r="W289" s="221"/>
      <c r="X289" s="221" t="s">
        <v>301</v>
      </c>
      <c r="Y289" s="221" t="s">
        <v>262</v>
      </c>
      <c r="Z289" s="210"/>
      <c r="AA289" s="210"/>
      <c r="AB289" s="210"/>
      <c r="AC289" s="210"/>
      <c r="AD289" s="210"/>
      <c r="AE289" s="210"/>
      <c r="AF289" s="210"/>
      <c r="AG289" s="210" t="s">
        <v>302</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
      <c r="A290" s="217"/>
      <c r="B290" s="218"/>
      <c r="C290" s="261" t="s">
        <v>1455</v>
      </c>
      <c r="D290" s="253"/>
      <c r="E290" s="253"/>
      <c r="F290" s="253"/>
      <c r="G290" s="253"/>
      <c r="H290" s="221"/>
      <c r="I290" s="221"/>
      <c r="J290" s="221"/>
      <c r="K290" s="221"/>
      <c r="L290" s="221"/>
      <c r="M290" s="221"/>
      <c r="N290" s="220"/>
      <c r="O290" s="220"/>
      <c r="P290" s="220"/>
      <c r="Q290" s="220"/>
      <c r="R290" s="221"/>
      <c r="S290" s="221"/>
      <c r="T290" s="221"/>
      <c r="U290" s="221"/>
      <c r="V290" s="221"/>
      <c r="W290" s="221"/>
      <c r="X290" s="221"/>
      <c r="Y290" s="221"/>
      <c r="Z290" s="210"/>
      <c r="AA290" s="210"/>
      <c r="AB290" s="210"/>
      <c r="AC290" s="210"/>
      <c r="AD290" s="210"/>
      <c r="AE290" s="210"/>
      <c r="AF290" s="210"/>
      <c r="AG290" s="210" t="s">
        <v>304</v>
      </c>
      <c r="AH290" s="210"/>
      <c r="AI290" s="210"/>
      <c r="AJ290" s="210"/>
      <c r="AK290" s="210"/>
      <c r="AL290" s="210"/>
      <c r="AM290" s="210"/>
      <c r="AN290" s="210"/>
      <c r="AO290" s="210"/>
      <c r="AP290" s="210"/>
      <c r="AQ290" s="210"/>
      <c r="AR290" s="210"/>
      <c r="AS290" s="210"/>
      <c r="AT290" s="210"/>
      <c r="AU290" s="210"/>
      <c r="AV290" s="210"/>
      <c r="AW290" s="210"/>
      <c r="AX290" s="210"/>
      <c r="AY290" s="210"/>
      <c r="AZ290" s="210"/>
      <c r="BA290" s="241" t="str">
        <f>C290</f>
        <v>pod mazaniny a dlažby, popř. na plochých střechách, vodorovný nebo ve spádu, s udusáním a urovnáním povrchu,</v>
      </c>
      <c r="BB290" s="210"/>
      <c r="BC290" s="210"/>
      <c r="BD290" s="210"/>
      <c r="BE290" s="210"/>
      <c r="BF290" s="210"/>
      <c r="BG290" s="210"/>
      <c r="BH290" s="210"/>
    </row>
    <row r="291" spans="1:60" outlineLevel="2" x14ac:dyDescent="0.2">
      <c r="A291" s="217"/>
      <c r="B291" s="218"/>
      <c r="C291" s="263" t="s">
        <v>1456</v>
      </c>
      <c r="D291" s="251"/>
      <c r="E291" s="252">
        <v>9.36</v>
      </c>
      <c r="F291" s="221"/>
      <c r="G291" s="221"/>
      <c r="H291" s="221"/>
      <c r="I291" s="221"/>
      <c r="J291" s="221"/>
      <c r="K291" s="221"/>
      <c r="L291" s="221"/>
      <c r="M291" s="221"/>
      <c r="N291" s="220"/>
      <c r="O291" s="220"/>
      <c r="P291" s="220"/>
      <c r="Q291" s="220"/>
      <c r="R291" s="221"/>
      <c r="S291" s="221"/>
      <c r="T291" s="221"/>
      <c r="U291" s="221"/>
      <c r="V291" s="221"/>
      <c r="W291" s="221"/>
      <c r="X291" s="221"/>
      <c r="Y291" s="221"/>
      <c r="Z291" s="210"/>
      <c r="AA291" s="210"/>
      <c r="AB291" s="210"/>
      <c r="AC291" s="210"/>
      <c r="AD291" s="210"/>
      <c r="AE291" s="210"/>
      <c r="AF291" s="210"/>
      <c r="AG291" s="210" t="s">
        <v>319</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34">
        <v>97</v>
      </c>
      <c r="B292" s="235" t="s">
        <v>1457</v>
      </c>
      <c r="C292" s="245" t="s">
        <v>1458</v>
      </c>
      <c r="D292" s="236" t="s">
        <v>298</v>
      </c>
      <c r="E292" s="237">
        <v>187.3</v>
      </c>
      <c r="F292" s="238"/>
      <c r="G292" s="239">
        <f>ROUND(E292*F292,2)</f>
        <v>0</v>
      </c>
      <c r="H292" s="238"/>
      <c r="I292" s="239">
        <f>ROUND(E292*H292,2)</f>
        <v>0</v>
      </c>
      <c r="J292" s="238"/>
      <c r="K292" s="239">
        <f>ROUND(E292*J292,2)</f>
        <v>0</v>
      </c>
      <c r="L292" s="239">
        <v>21</v>
      </c>
      <c r="M292" s="239">
        <f>G292*(1+L292/100)</f>
        <v>0</v>
      </c>
      <c r="N292" s="237">
        <v>3.1620000000000002E-2</v>
      </c>
      <c r="O292" s="237">
        <f>ROUND(E292*N292,2)</f>
        <v>5.92</v>
      </c>
      <c r="P292" s="237">
        <v>0</v>
      </c>
      <c r="Q292" s="237">
        <f>ROUND(E292*P292,2)</f>
        <v>0</v>
      </c>
      <c r="R292" s="239" t="s">
        <v>1173</v>
      </c>
      <c r="S292" s="239" t="s">
        <v>259</v>
      </c>
      <c r="T292" s="240" t="s">
        <v>300</v>
      </c>
      <c r="U292" s="221">
        <v>0.3</v>
      </c>
      <c r="V292" s="221">
        <f>ROUND(E292*U292,2)</f>
        <v>56.19</v>
      </c>
      <c r="W292" s="221"/>
      <c r="X292" s="221" t="s">
        <v>301</v>
      </c>
      <c r="Y292" s="221" t="s">
        <v>262</v>
      </c>
      <c r="Z292" s="210"/>
      <c r="AA292" s="210"/>
      <c r="AB292" s="210"/>
      <c r="AC292" s="210"/>
      <c r="AD292" s="210"/>
      <c r="AE292" s="210"/>
      <c r="AF292" s="210"/>
      <c r="AG292" s="210" t="s">
        <v>302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ht="22.5" outlineLevel="2" x14ac:dyDescent="0.2">
      <c r="A293" s="217"/>
      <c r="B293" s="218"/>
      <c r="C293" s="246" t="s">
        <v>1459</v>
      </c>
      <c r="D293" s="242"/>
      <c r="E293" s="242"/>
      <c r="F293" s="242"/>
      <c r="G293" s="242"/>
      <c r="H293" s="221"/>
      <c r="I293" s="221"/>
      <c r="J293" s="221"/>
      <c r="K293" s="221"/>
      <c r="L293" s="221"/>
      <c r="M293" s="221"/>
      <c r="N293" s="220"/>
      <c r="O293" s="220"/>
      <c r="P293" s="220"/>
      <c r="Q293" s="220"/>
      <c r="R293" s="221"/>
      <c r="S293" s="221"/>
      <c r="T293" s="221"/>
      <c r="U293" s="221"/>
      <c r="V293" s="221"/>
      <c r="W293" s="221"/>
      <c r="X293" s="221"/>
      <c r="Y293" s="221"/>
      <c r="Z293" s="210"/>
      <c r="AA293" s="210"/>
      <c r="AB293" s="210"/>
      <c r="AC293" s="210"/>
      <c r="AD293" s="210"/>
      <c r="AE293" s="210"/>
      <c r="AF293" s="210"/>
      <c r="AG293" s="210" t="s">
        <v>265</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41" t="str">
        <f>C293</f>
        <v>Umístění okrajových pásků, úprava dílců na potřebný rozměr, položení dvou vrstev z podlahových dílců, lepení spojů, sešroubování v místě spojů, zatmelení spár.</v>
      </c>
      <c r="BB293" s="210"/>
      <c r="BC293" s="210"/>
      <c r="BD293" s="210"/>
      <c r="BE293" s="210"/>
      <c r="BF293" s="210"/>
      <c r="BG293" s="210"/>
      <c r="BH293" s="210"/>
    </row>
    <row r="294" spans="1:60" ht="22.5" outlineLevel="2" x14ac:dyDescent="0.2">
      <c r="A294" s="217"/>
      <c r="B294" s="218"/>
      <c r="C294" s="263" t="s">
        <v>1460</v>
      </c>
      <c r="D294" s="251"/>
      <c r="E294" s="252">
        <v>187.3</v>
      </c>
      <c r="F294" s="221"/>
      <c r="G294" s="221"/>
      <c r="H294" s="221"/>
      <c r="I294" s="221"/>
      <c r="J294" s="221"/>
      <c r="K294" s="221"/>
      <c r="L294" s="221"/>
      <c r="M294" s="221"/>
      <c r="N294" s="220"/>
      <c r="O294" s="220"/>
      <c r="P294" s="220"/>
      <c r="Q294" s="220"/>
      <c r="R294" s="221"/>
      <c r="S294" s="221"/>
      <c r="T294" s="221"/>
      <c r="U294" s="221"/>
      <c r="V294" s="221"/>
      <c r="W294" s="221"/>
      <c r="X294" s="221"/>
      <c r="Y294" s="221"/>
      <c r="Z294" s="210"/>
      <c r="AA294" s="210"/>
      <c r="AB294" s="210"/>
      <c r="AC294" s="210"/>
      <c r="AD294" s="210"/>
      <c r="AE294" s="210"/>
      <c r="AF294" s="210"/>
      <c r="AG294" s="210" t="s">
        <v>319</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4">
        <v>98</v>
      </c>
      <c r="B295" s="235" t="s">
        <v>1461</v>
      </c>
      <c r="C295" s="245" t="s">
        <v>1462</v>
      </c>
      <c r="D295" s="236" t="s">
        <v>298</v>
      </c>
      <c r="E295" s="237">
        <v>6.55</v>
      </c>
      <c r="F295" s="238"/>
      <c r="G295" s="239">
        <f>ROUND(E295*F295,2)</f>
        <v>0</v>
      </c>
      <c r="H295" s="238"/>
      <c r="I295" s="239">
        <f>ROUND(E295*H295,2)</f>
        <v>0</v>
      </c>
      <c r="J295" s="238"/>
      <c r="K295" s="239">
        <f>ROUND(E295*J295,2)</f>
        <v>0</v>
      </c>
      <c r="L295" s="239">
        <v>21</v>
      </c>
      <c r="M295" s="239">
        <f>G295*(1+L295/100)</f>
        <v>0</v>
      </c>
      <c r="N295" s="237">
        <v>0.08</v>
      </c>
      <c r="O295" s="237">
        <f>ROUND(E295*N295,2)</f>
        <v>0.52</v>
      </c>
      <c r="P295" s="237">
        <v>0</v>
      </c>
      <c r="Q295" s="237">
        <f>ROUND(E295*P295,2)</f>
        <v>0</v>
      </c>
      <c r="R295" s="239" t="s">
        <v>1173</v>
      </c>
      <c r="S295" s="239" t="s">
        <v>259</v>
      </c>
      <c r="T295" s="240" t="s">
        <v>300</v>
      </c>
      <c r="U295" s="221">
        <v>0.1</v>
      </c>
      <c r="V295" s="221">
        <f>ROUND(E295*U295,2)</f>
        <v>0.66</v>
      </c>
      <c r="W295" s="221"/>
      <c r="X295" s="221" t="s">
        <v>301</v>
      </c>
      <c r="Y295" s="221" t="s">
        <v>262</v>
      </c>
      <c r="Z295" s="210"/>
      <c r="AA295" s="210"/>
      <c r="AB295" s="210"/>
      <c r="AC295" s="210"/>
      <c r="AD295" s="210"/>
      <c r="AE295" s="210"/>
      <c r="AF295" s="210"/>
      <c r="AG295" s="210" t="s">
        <v>302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2" x14ac:dyDescent="0.2">
      <c r="A296" s="217"/>
      <c r="B296" s="218"/>
      <c r="C296" s="263" t="s">
        <v>1463</v>
      </c>
      <c r="D296" s="251"/>
      <c r="E296" s="252">
        <v>6.55</v>
      </c>
      <c r="F296" s="221"/>
      <c r="G296" s="221"/>
      <c r="H296" s="221"/>
      <c r="I296" s="221"/>
      <c r="J296" s="221"/>
      <c r="K296" s="221"/>
      <c r="L296" s="221"/>
      <c r="M296" s="221"/>
      <c r="N296" s="220"/>
      <c r="O296" s="220"/>
      <c r="P296" s="220"/>
      <c r="Q296" s="220"/>
      <c r="R296" s="221"/>
      <c r="S296" s="221"/>
      <c r="T296" s="221"/>
      <c r="U296" s="221"/>
      <c r="V296" s="221"/>
      <c r="W296" s="221"/>
      <c r="X296" s="221"/>
      <c r="Y296" s="221"/>
      <c r="Z296" s="210"/>
      <c r="AA296" s="210"/>
      <c r="AB296" s="210"/>
      <c r="AC296" s="210"/>
      <c r="AD296" s="210"/>
      <c r="AE296" s="210"/>
      <c r="AF296" s="210"/>
      <c r="AG296" s="210" t="s">
        <v>319</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4">
        <v>99</v>
      </c>
      <c r="B297" s="235" t="s">
        <v>1464</v>
      </c>
      <c r="C297" s="245" t="s">
        <v>1465</v>
      </c>
      <c r="D297" s="236" t="s">
        <v>298</v>
      </c>
      <c r="E297" s="237">
        <v>187.3</v>
      </c>
      <c r="F297" s="238"/>
      <c r="G297" s="239">
        <f>ROUND(E297*F297,2)</f>
        <v>0</v>
      </c>
      <c r="H297" s="238"/>
      <c r="I297" s="239">
        <f>ROUND(E297*H297,2)</f>
        <v>0</v>
      </c>
      <c r="J297" s="238"/>
      <c r="K297" s="239">
        <f>ROUND(E297*J297,2)</f>
        <v>0</v>
      </c>
      <c r="L297" s="239">
        <v>21</v>
      </c>
      <c r="M297" s="239">
        <f>G297*(1+L297/100)</f>
        <v>0</v>
      </c>
      <c r="N297" s="237">
        <v>2.427E-2</v>
      </c>
      <c r="O297" s="237">
        <f>ROUND(E297*N297,2)</f>
        <v>4.55</v>
      </c>
      <c r="P297" s="237">
        <v>0</v>
      </c>
      <c r="Q297" s="237">
        <f>ROUND(E297*P297,2)</f>
        <v>0</v>
      </c>
      <c r="R297" s="239"/>
      <c r="S297" s="239" t="s">
        <v>424</v>
      </c>
      <c r="T297" s="240" t="s">
        <v>1350</v>
      </c>
      <c r="U297" s="221">
        <v>0.3</v>
      </c>
      <c r="V297" s="221">
        <f>ROUND(E297*U297,2)</f>
        <v>56.19</v>
      </c>
      <c r="W297" s="221"/>
      <c r="X297" s="221" t="s">
        <v>301</v>
      </c>
      <c r="Y297" s="221" t="s">
        <v>262</v>
      </c>
      <c r="Z297" s="210"/>
      <c r="AA297" s="210"/>
      <c r="AB297" s="210"/>
      <c r="AC297" s="210"/>
      <c r="AD297" s="210"/>
      <c r="AE297" s="210"/>
      <c r="AF297" s="210"/>
      <c r="AG297" s="210" t="s">
        <v>302</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ht="22.5" outlineLevel="2" x14ac:dyDescent="0.2">
      <c r="A298" s="217"/>
      <c r="B298" s="218"/>
      <c r="C298" s="246" t="s">
        <v>1466</v>
      </c>
      <c r="D298" s="242"/>
      <c r="E298" s="242"/>
      <c r="F298" s="242"/>
      <c r="G298" s="242"/>
      <c r="H298" s="221"/>
      <c r="I298" s="221"/>
      <c r="J298" s="221"/>
      <c r="K298" s="221"/>
      <c r="L298" s="221"/>
      <c r="M298" s="221"/>
      <c r="N298" s="220"/>
      <c r="O298" s="220"/>
      <c r="P298" s="220"/>
      <c r="Q298" s="220"/>
      <c r="R298" s="221"/>
      <c r="S298" s="221"/>
      <c r="T298" s="221"/>
      <c r="U298" s="221"/>
      <c r="V298" s="221"/>
      <c r="W298" s="221"/>
      <c r="X298" s="221"/>
      <c r="Y298" s="221"/>
      <c r="Z298" s="210"/>
      <c r="AA298" s="210"/>
      <c r="AB298" s="210"/>
      <c r="AC298" s="210"/>
      <c r="AD298" s="210"/>
      <c r="AE298" s="210"/>
      <c r="AF298" s="210"/>
      <c r="AG298" s="210" t="s">
        <v>265</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41" t="str">
        <f>C298</f>
        <v>Umístění okrajových pásků, úprava dílců na potřebný rozměr, položení podlahových dílců ve dvou vrstvách, lepení spojů, sešroubování v místě spojů, zatmelení spár.</v>
      </c>
      <c r="BB298" s="210"/>
      <c r="BC298" s="210"/>
      <c r="BD298" s="210"/>
      <c r="BE298" s="210"/>
      <c r="BF298" s="210"/>
      <c r="BG298" s="210"/>
      <c r="BH298" s="210"/>
    </row>
    <row r="299" spans="1:60" outlineLevel="2" x14ac:dyDescent="0.2">
      <c r="A299" s="217"/>
      <c r="B299" s="218"/>
      <c r="C299" s="263" t="s">
        <v>1467</v>
      </c>
      <c r="D299" s="251"/>
      <c r="E299" s="252">
        <v>187.3</v>
      </c>
      <c r="F299" s="221"/>
      <c r="G299" s="221"/>
      <c r="H299" s="221"/>
      <c r="I299" s="221"/>
      <c r="J299" s="221"/>
      <c r="K299" s="221"/>
      <c r="L299" s="221"/>
      <c r="M299" s="221"/>
      <c r="N299" s="220"/>
      <c r="O299" s="220"/>
      <c r="P299" s="220"/>
      <c r="Q299" s="220"/>
      <c r="R299" s="221"/>
      <c r="S299" s="221"/>
      <c r="T299" s="221"/>
      <c r="U299" s="221"/>
      <c r="V299" s="221"/>
      <c r="W299" s="221"/>
      <c r="X299" s="221"/>
      <c r="Y299" s="221"/>
      <c r="Z299" s="210"/>
      <c r="AA299" s="210"/>
      <c r="AB299" s="210"/>
      <c r="AC299" s="210"/>
      <c r="AD299" s="210"/>
      <c r="AE299" s="210"/>
      <c r="AF299" s="210"/>
      <c r="AG299" s="210" t="s">
        <v>319</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x14ac:dyDescent="0.2">
      <c r="A300" s="224" t="s">
        <v>254</v>
      </c>
      <c r="B300" s="225" t="s">
        <v>131</v>
      </c>
      <c r="C300" s="244" t="s">
        <v>132</v>
      </c>
      <c r="D300" s="226"/>
      <c r="E300" s="227"/>
      <c r="F300" s="228"/>
      <c r="G300" s="228">
        <f>SUMIF(AG301:AG322,"&lt;&gt;NOR",G301:G322)</f>
        <v>0</v>
      </c>
      <c r="H300" s="228"/>
      <c r="I300" s="228">
        <f>SUM(I301:I322)</f>
        <v>0</v>
      </c>
      <c r="J300" s="228"/>
      <c r="K300" s="228">
        <f>SUM(K301:K322)</f>
        <v>0</v>
      </c>
      <c r="L300" s="228"/>
      <c r="M300" s="228">
        <f>SUM(M301:M322)</f>
        <v>0</v>
      </c>
      <c r="N300" s="227"/>
      <c r="O300" s="227">
        <f>SUM(O301:O322)</f>
        <v>0.19999999999999998</v>
      </c>
      <c r="P300" s="227"/>
      <c r="Q300" s="227">
        <f>SUM(Q301:Q322)</f>
        <v>0</v>
      </c>
      <c r="R300" s="228"/>
      <c r="S300" s="228"/>
      <c r="T300" s="229"/>
      <c r="U300" s="223"/>
      <c r="V300" s="223">
        <f>SUM(V301:V322)</f>
        <v>10.059999999999999</v>
      </c>
      <c r="W300" s="223"/>
      <c r="X300" s="223"/>
      <c r="Y300" s="223"/>
      <c r="AG300" t="s">
        <v>255</v>
      </c>
    </row>
    <row r="301" spans="1:60" ht="22.5" outlineLevel="1" x14ac:dyDescent="0.2">
      <c r="A301" s="234">
        <v>100</v>
      </c>
      <c r="B301" s="235" t="s">
        <v>1468</v>
      </c>
      <c r="C301" s="245" t="s">
        <v>1469</v>
      </c>
      <c r="D301" s="236" t="s">
        <v>393</v>
      </c>
      <c r="E301" s="237">
        <v>8</v>
      </c>
      <c r="F301" s="238"/>
      <c r="G301" s="239">
        <f>ROUND(E301*F301,2)</f>
        <v>0</v>
      </c>
      <c r="H301" s="238"/>
      <c r="I301" s="239">
        <f>ROUND(E301*H301,2)</f>
        <v>0</v>
      </c>
      <c r="J301" s="238"/>
      <c r="K301" s="239">
        <f>ROUND(E301*J301,2)</f>
        <v>0</v>
      </c>
      <c r="L301" s="239">
        <v>21</v>
      </c>
      <c r="M301" s="239">
        <f>G301*(1+L301/100)</f>
        <v>0</v>
      </c>
      <c r="N301" s="237">
        <v>0</v>
      </c>
      <c r="O301" s="237">
        <f>ROUND(E301*N301,2)</f>
        <v>0</v>
      </c>
      <c r="P301" s="237">
        <v>0</v>
      </c>
      <c r="Q301" s="237">
        <f>ROUND(E301*P301,2)</f>
        <v>0</v>
      </c>
      <c r="R301" s="239" t="s">
        <v>1173</v>
      </c>
      <c r="S301" s="239" t="s">
        <v>259</v>
      </c>
      <c r="T301" s="240" t="s">
        <v>300</v>
      </c>
      <c r="U301" s="221">
        <v>0.85</v>
      </c>
      <c r="V301" s="221">
        <f>ROUND(E301*U301,2)</f>
        <v>6.8</v>
      </c>
      <c r="W301" s="221"/>
      <c r="X301" s="221" t="s">
        <v>301</v>
      </c>
      <c r="Y301" s="221" t="s">
        <v>262</v>
      </c>
      <c r="Z301" s="210"/>
      <c r="AA301" s="210"/>
      <c r="AB301" s="210"/>
      <c r="AC301" s="210"/>
      <c r="AD301" s="210"/>
      <c r="AE301" s="210"/>
      <c r="AF301" s="210"/>
      <c r="AG301" s="210" t="s">
        <v>302</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ht="22.5" outlineLevel="2" x14ac:dyDescent="0.2">
      <c r="A302" s="217"/>
      <c r="B302" s="218"/>
      <c r="C302" s="246" t="s">
        <v>1470</v>
      </c>
      <c r="D302" s="242"/>
      <c r="E302" s="242"/>
      <c r="F302" s="242"/>
      <c r="G302" s="242"/>
      <c r="H302" s="221"/>
      <c r="I302" s="221"/>
      <c r="J302" s="221"/>
      <c r="K302" s="221"/>
      <c r="L302" s="221"/>
      <c r="M302" s="221"/>
      <c r="N302" s="220"/>
      <c r="O302" s="220"/>
      <c r="P302" s="220"/>
      <c r="Q302" s="220"/>
      <c r="R302" s="221"/>
      <c r="S302" s="221"/>
      <c r="T302" s="221"/>
      <c r="U302" s="221"/>
      <c r="V302" s="221"/>
      <c r="W302" s="221"/>
      <c r="X302" s="221"/>
      <c r="Y302" s="221"/>
      <c r="Z302" s="210"/>
      <c r="AA302" s="210"/>
      <c r="AB302" s="210"/>
      <c r="AC302" s="210"/>
      <c r="AD302" s="210"/>
      <c r="AE302" s="210"/>
      <c r="AF302" s="210"/>
      <c r="AG302" s="210" t="s">
        <v>265</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41" t="str">
        <f>C302</f>
        <v>Včetně kotvení rámů do zdiva a platí pro jakýkoliv způsob provádění (např. bodovým přivařením k obnažené výztuži, uklínováním, zalitím pracen apod.).</v>
      </c>
      <c r="BB302" s="210"/>
      <c r="BC302" s="210"/>
      <c r="BD302" s="210"/>
      <c r="BE302" s="210"/>
      <c r="BF302" s="210"/>
      <c r="BG302" s="210"/>
      <c r="BH302" s="210"/>
    </row>
    <row r="303" spans="1:60" outlineLevel="2" x14ac:dyDescent="0.2">
      <c r="A303" s="217"/>
      <c r="B303" s="218"/>
      <c r="C303" s="263" t="s">
        <v>1471</v>
      </c>
      <c r="D303" s="251"/>
      <c r="E303" s="252">
        <v>2</v>
      </c>
      <c r="F303" s="221"/>
      <c r="G303" s="221"/>
      <c r="H303" s="221"/>
      <c r="I303" s="221"/>
      <c r="J303" s="221"/>
      <c r="K303" s="221"/>
      <c r="L303" s="221"/>
      <c r="M303" s="221"/>
      <c r="N303" s="220"/>
      <c r="O303" s="220"/>
      <c r="P303" s="220"/>
      <c r="Q303" s="220"/>
      <c r="R303" s="221"/>
      <c r="S303" s="221"/>
      <c r="T303" s="221"/>
      <c r="U303" s="221"/>
      <c r="V303" s="221"/>
      <c r="W303" s="221"/>
      <c r="X303" s="221"/>
      <c r="Y303" s="221"/>
      <c r="Z303" s="210"/>
      <c r="AA303" s="210"/>
      <c r="AB303" s="210"/>
      <c r="AC303" s="210"/>
      <c r="AD303" s="210"/>
      <c r="AE303" s="210"/>
      <c r="AF303" s="210"/>
      <c r="AG303" s="210" t="s">
        <v>319</v>
      </c>
      <c r="AH303" s="210">
        <v>5</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63" t="s">
        <v>1472</v>
      </c>
      <c r="D304" s="251"/>
      <c r="E304" s="252">
        <v>5</v>
      </c>
      <c r="F304" s="221"/>
      <c r="G304" s="221"/>
      <c r="H304" s="221"/>
      <c r="I304" s="221"/>
      <c r="J304" s="221"/>
      <c r="K304" s="221"/>
      <c r="L304" s="221"/>
      <c r="M304" s="221"/>
      <c r="N304" s="220"/>
      <c r="O304" s="220"/>
      <c r="P304" s="220"/>
      <c r="Q304" s="220"/>
      <c r="R304" s="221"/>
      <c r="S304" s="221"/>
      <c r="T304" s="221"/>
      <c r="U304" s="221"/>
      <c r="V304" s="221"/>
      <c r="W304" s="221"/>
      <c r="X304" s="221"/>
      <c r="Y304" s="221"/>
      <c r="Z304" s="210"/>
      <c r="AA304" s="210"/>
      <c r="AB304" s="210"/>
      <c r="AC304" s="210"/>
      <c r="AD304" s="210"/>
      <c r="AE304" s="210"/>
      <c r="AF304" s="210"/>
      <c r="AG304" s="210" t="s">
        <v>319</v>
      </c>
      <c r="AH304" s="210">
        <v>5</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63" t="s">
        <v>1473</v>
      </c>
      <c r="D305" s="251"/>
      <c r="E305" s="252">
        <v>1</v>
      </c>
      <c r="F305" s="221"/>
      <c r="G305" s="221"/>
      <c r="H305" s="221"/>
      <c r="I305" s="221"/>
      <c r="J305" s="221"/>
      <c r="K305" s="221"/>
      <c r="L305" s="221"/>
      <c r="M305" s="221"/>
      <c r="N305" s="220"/>
      <c r="O305" s="220"/>
      <c r="P305" s="220"/>
      <c r="Q305" s="220"/>
      <c r="R305" s="221"/>
      <c r="S305" s="221"/>
      <c r="T305" s="221"/>
      <c r="U305" s="221"/>
      <c r="V305" s="221"/>
      <c r="W305" s="221"/>
      <c r="X305" s="221"/>
      <c r="Y305" s="221"/>
      <c r="Z305" s="210"/>
      <c r="AA305" s="210"/>
      <c r="AB305" s="210"/>
      <c r="AC305" s="210"/>
      <c r="AD305" s="210"/>
      <c r="AE305" s="210"/>
      <c r="AF305" s="210"/>
      <c r="AG305" s="210" t="s">
        <v>319</v>
      </c>
      <c r="AH305" s="210">
        <v>5</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ht="22.5" outlineLevel="1" x14ac:dyDescent="0.2">
      <c r="A306" s="234">
        <v>101</v>
      </c>
      <c r="B306" s="235" t="s">
        <v>1474</v>
      </c>
      <c r="C306" s="245" t="s">
        <v>1475</v>
      </c>
      <c r="D306" s="236" t="s">
        <v>393</v>
      </c>
      <c r="E306" s="237">
        <v>1</v>
      </c>
      <c r="F306" s="238"/>
      <c r="G306" s="239">
        <f>ROUND(E306*F306,2)</f>
        <v>0</v>
      </c>
      <c r="H306" s="238"/>
      <c r="I306" s="239">
        <f>ROUND(E306*H306,2)</f>
        <v>0</v>
      </c>
      <c r="J306" s="238"/>
      <c r="K306" s="239">
        <f>ROUND(E306*J306,2)</f>
        <v>0</v>
      </c>
      <c r="L306" s="239">
        <v>21</v>
      </c>
      <c r="M306" s="239">
        <f>G306*(1+L306/100)</f>
        <v>0</v>
      </c>
      <c r="N306" s="237">
        <v>4.3200000000000002E-2</v>
      </c>
      <c r="O306" s="237">
        <f>ROUND(E306*N306,2)</f>
        <v>0.04</v>
      </c>
      <c r="P306" s="237">
        <v>0</v>
      </c>
      <c r="Q306" s="237">
        <f>ROUND(E306*P306,2)</f>
        <v>0</v>
      </c>
      <c r="R306" s="239" t="s">
        <v>1173</v>
      </c>
      <c r="S306" s="239" t="s">
        <v>259</v>
      </c>
      <c r="T306" s="240" t="s">
        <v>300</v>
      </c>
      <c r="U306" s="221">
        <v>3.258</v>
      </c>
      <c r="V306" s="221">
        <f>ROUND(E306*U306,2)</f>
        <v>3.26</v>
      </c>
      <c r="W306" s="221"/>
      <c r="X306" s="221" t="s">
        <v>301</v>
      </c>
      <c r="Y306" s="221" t="s">
        <v>262</v>
      </c>
      <c r="Z306" s="210"/>
      <c r="AA306" s="210"/>
      <c r="AB306" s="210"/>
      <c r="AC306" s="210"/>
      <c r="AD306" s="210"/>
      <c r="AE306" s="210"/>
      <c r="AF306" s="210"/>
      <c r="AG306" s="210" t="s">
        <v>302</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2.5" outlineLevel="2" x14ac:dyDescent="0.2">
      <c r="A307" s="217"/>
      <c r="B307" s="218"/>
      <c r="C307" s="261" t="s">
        <v>1476</v>
      </c>
      <c r="D307" s="253"/>
      <c r="E307" s="253"/>
      <c r="F307" s="253"/>
      <c r="G307" s="253"/>
      <c r="H307" s="221"/>
      <c r="I307" s="221"/>
      <c r="J307" s="221"/>
      <c r="K307" s="221"/>
      <c r="L307" s="221"/>
      <c r="M307" s="221"/>
      <c r="N307" s="220"/>
      <c r="O307" s="220"/>
      <c r="P307" s="220"/>
      <c r="Q307" s="220"/>
      <c r="R307" s="221"/>
      <c r="S307" s="221"/>
      <c r="T307" s="221"/>
      <c r="U307" s="221"/>
      <c r="V307" s="221"/>
      <c r="W307" s="221"/>
      <c r="X307" s="221"/>
      <c r="Y307" s="221"/>
      <c r="Z307" s="210"/>
      <c r="AA307" s="210"/>
      <c r="AB307" s="210"/>
      <c r="AC307" s="210"/>
      <c r="AD307" s="210"/>
      <c r="AE307" s="210"/>
      <c r="AF307" s="210"/>
      <c r="AG307" s="210" t="s">
        <v>304</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41" t="str">
        <f>C307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07" s="210"/>
      <c r="BC307" s="210"/>
      <c r="BD307" s="210"/>
      <c r="BE307" s="210"/>
      <c r="BF307" s="210"/>
      <c r="BG307" s="210"/>
      <c r="BH307" s="210"/>
    </row>
    <row r="308" spans="1:60" outlineLevel="2" x14ac:dyDescent="0.2">
      <c r="A308" s="217"/>
      <c r="B308" s="218"/>
      <c r="C308" s="263" t="s">
        <v>1477</v>
      </c>
      <c r="D308" s="251"/>
      <c r="E308" s="252">
        <v>1</v>
      </c>
      <c r="F308" s="221"/>
      <c r="G308" s="221"/>
      <c r="H308" s="221"/>
      <c r="I308" s="221"/>
      <c r="J308" s="221"/>
      <c r="K308" s="221"/>
      <c r="L308" s="221"/>
      <c r="M308" s="221"/>
      <c r="N308" s="220"/>
      <c r="O308" s="220"/>
      <c r="P308" s="220"/>
      <c r="Q308" s="220"/>
      <c r="R308" s="221"/>
      <c r="S308" s="221"/>
      <c r="T308" s="221"/>
      <c r="U308" s="221"/>
      <c r="V308" s="221"/>
      <c r="W308" s="221"/>
      <c r="X308" s="221"/>
      <c r="Y308" s="221"/>
      <c r="Z308" s="210"/>
      <c r="AA308" s="210"/>
      <c r="AB308" s="210"/>
      <c r="AC308" s="210"/>
      <c r="AD308" s="210"/>
      <c r="AE308" s="210"/>
      <c r="AF308" s="210"/>
      <c r="AG308" s="210" t="s">
        <v>319</v>
      </c>
      <c r="AH308" s="210">
        <v>5</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54">
        <v>102</v>
      </c>
      <c r="B309" s="255" t="s">
        <v>1478</v>
      </c>
      <c r="C309" s="262" t="s">
        <v>1479</v>
      </c>
      <c r="D309" s="256" t="s">
        <v>393</v>
      </c>
      <c r="E309" s="257">
        <v>9</v>
      </c>
      <c r="F309" s="258"/>
      <c r="G309" s="259">
        <f>ROUND(E309*F309,2)</f>
        <v>0</v>
      </c>
      <c r="H309" s="258"/>
      <c r="I309" s="259">
        <f>ROUND(E309*H309,2)</f>
        <v>0</v>
      </c>
      <c r="J309" s="258"/>
      <c r="K309" s="259">
        <f>ROUND(E309*J309,2)</f>
        <v>0</v>
      </c>
      <c r="L309" s="259">
        <v>21</v>
      </c>
      <c r="M309" s="259">
        <f>G309*(1+L309/100)</f>
        <v>0</v>
      </c>
      <c r="N309" s="257">
        <v>0</v>
      </c>
      <c r="O309" s="257">
        <f>ROUND(E309*N309,2)</f>
        <v>0</v>
      </c>
      <c r="P309" s="257">
        <v>0</v>
      </c>
      <c r="Q309" s="257">
        <f>ROUND(E309*P309,2)</f>
        <v>0</v>
      </c>
      <c r="R309" s="259"/>
      <c r="S309" s="259" t="s">
        <v>424</v>
      </c>
      <c r="T309" s="260" t="s">
        <v>260</v>
      </c>
      <c r="U309" s="221">
        <v>0</v>
      </c>
      <c r="V309" s="221">
        <f>ROUND(E309*U309,2)</f>
        <v>0</v>
      </c>
      <c r="W309" s="221"/>
      <c r="X309" s="221" t="s">
        <v>348</v>
      </c>
      <c r="Y309" s="221" t="s">
        <v>262</v>
      </c>
      <c r="Z309" s="210"/>
      <c r="AA309" s="210"/>
      <c r="AB309" s="210"/>
      <c r="AC309" s="210"/>
      <c r="AD309" s="210"/>
      <c r="AE309" s="210"/>
      <c r="AF309" s="210"/>
      <c r="AG309" s="210" t="s">
        <v>349</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34">
        <v>103</v>
      </c>
      <c r="B310" s="235" t="s">
        <v>1480</v>
      </c>
      <c r="C310" s="245" t="s">
        <v>1481</v>
      </c>
      <c r="D310" s="236" t="s">
        <v>393</v>
      </c>
      <c r="E310" s="237">
        <v>3</v>
      </c>
      <c r="F310" s="238"/>
      <c r="G310" s="239">
        <f>ROUND(E310*F310,2)</f>
        <v>0</v>
      </c>
      <c r="H310" s="238"/>
      <c r="I310" s="239">
        <f>ROUND(E310*H310,2)</f>
        <v>0</v>
      </c>
      <c r="J310" s="238"/>
      <c r="K310" s="239">
        <f>ROUND(E310*J310,2)</f>
        <v>0</v>
      </c>
      <c r="L310" s="239">
        <v>21</v>
      </c>
      <c r="M310" s="239">
        <f>G310*(1+L310/100)</f>
        <v>0</v>
      </c>
      <c r="N310" s="237">
        <v>0</v>
      </c>
      <c r="O310" s="237">
        <f>ROUND(E310*N310,2)</f>
        <v>0</v>
      </c>
      <c r="P310" s="237">
        <v>0</v>
      </c>
      <c r="Q310" s="237">
        <f>ROUND(E310*P310,2)</f>
        <v>0</v>
      </c>
      <c r="R310" s="239" t="s">
        <v>371</v>
      </c>
      <c r="S310" s="239" t="s">
        <v>259</v>
      </c>
      <c r="T310" s="240" t="s">
        <v>300</v>
      </c>
      <c r="U310" s="221">
        <v>0</v>
      </c>
      <c r="V310" s="221">
        <f>ROUND(E310*U310,2)</f>
        <v>0</v>
      </c>
      <c r="W310" s="221"/>
      <c r="X310" s="221" t="s">
        <v>372</v>
      </c>
      <c r="Y310" s="221" t="s">
        <v>262</v>
      </c>
      <c r="Z310" s="210"/>
      <c r="AA310" s="210"/>
      <c r="AB310" s="210"/>
      <c r="AC310" s="210"/>
      <c r="AD310" s="210"/>
      <c r="AE310" s="210"/>
      <c r="AF310" s="210"/>
      <c r="AG310" s="210" t="s">
        <v>373</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2" x14ac:dyDescent="0.2">
      <c r="A311" s="217"/>
      <c r="B311" s="218"/>
      <c r="C311" s="263" t="s">
        <v>1482</v>
      </c>
      <c r="D311" s="251"/>
      <c r="E311" s="252">
        <v>3</v>
      </c>
      <c r="F311" s="221"/>
      <c r="G311" s="221"/>
      <c r="H311" s="221"/>
      <c r="I311" s="221"/>
      <c r="J311" s="221"/>
      <c r="K311" s="221"/>
      <c r="L311" s="221"/>
      <c r="M311" s="221"/>
      <c r="N311" s="220"/>
      <c r="O311" s="220"/>
      <c r="P311" s="220"/>
      <c r="Q311" s="220"/>
      <c r="R311" s="221"/>
      <c r="S311" s="221"/>
      <c r="T311" s="221"/>
      <c r="U311" s="221"/>
      <c r="V311" s="221"/>
      <c r="W311" s="221"/>
      <c r="X311" s="221"/>
      <c r="Y311" s="221"/>
      <c r="Z311" s="210"/>
      <c r="AA311" s="210"/>
      <c r="AB311" s="210"/>
      <c r="AC311" s="210"/>
      <c r="AD311" s="210"/>
      <c r="AE311" s="210"/>
      <c r="AF311" s="210"/>
      <c r="AG311" s="210" t="s">
        <v>319</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ht="22.5" outlineLevel="1" x14ac:dyDescent="0.2">
      <c r="A312" s="234">
        <v>104</v>
      </c>
      <c r="B312" s="235" t="s">
        <v>1483</v>
      </c>
      <c r="C312" s="245" t="s">
        <v>1484</v>
      </c>
      <c r="D312" s="236" t="s">
        <v>393</v>
      </c>
      <c r="E312" s="237">
        <v>2</v>
      </c>
      <c r="F312" s="238"/>
      <c r="G312" s="239">
        <f>ROUND(E312*F312,2)</f>
        <v>0</v>
      </c>
      <c r="H312" s="238"/>
      <c r="I312" s="239">
        <f>ROUND(E312*H312,2)</f>
        <v>0</v>
      </c>
      <c r="J312" s="238"/>
      <c r="K312" s="239">
        <f>ROUND(E312*J312,2)</f>
        <v>0</v>
      </c>
      <c r="L312" s="239">
        <v>21</v>
      </c>
      <c r="M312" s="239">
        <f>G312*(1+L312/100)</f>
        <v>0</v>
      </c>
      <c r="N312" s="237">
        <v>1.7299999999999999E-2</v>
      </c>
      <c r="O312" s="237">
        <f>ROUND(E312*N312,2)</f>
        <v>0.03</v>
      </c>
      <c r="P312" s="237">
        <v>0</v>
      </c>
      <c r="Q312" s="237">
        <f>ROUND(E312*P312,2)</f>
        <v>0</v>
      </c>
      <c r="R312" s="239" t="s">
        <v>371</v>
      </c>
      <c r="S312" s="239" t="s">
        <v>259</v>
      </c>
      <c r="T312" s="240" t="s">
        <v>300</v>
      </c>
      <c r="U312" s="221">
        <v>0</v>
      </c>
      <c r="V312" s="221">
        <f>ROUND(E312*U312,2)</f>
        <v>0</v>
      </c>
      <c r="W312" s="221"/>
      <c r="X312" s="221" t="s">
        <v>372</v>
      </c>
      <c r="Y312" s="221" t="s">
        <v>262</v>
      </c>
      <c r="Z312" s="210"/>
      <c r="AA312" s="210"/>
      <c r="AB312" s="210"/>
      <c r="AC312" s="210"/>
      <c r="AD312" s="210"/>
      <c r="AE312" s="210"/>
      <c r="AF312" s="210"/>
      <c r="AG312" s="210" t="s">
        <v>373</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2" x14ac:dyDescent="0.2">
      <c r="A313" s="217"/>
      <c r="B313" s="218"/>
      <c r="C313" s="263" t="s">
        <v>1485</v>
      </c>
      <c r="D313" s="251"/>
      <c r="E313" s="252">
        <v>2</v>
      </c>
      <c r="F313" s="221"/>
      <c r="G313" s="221"/>
      <c r="H313" s="221"/>
      <c r="I313" s="221"/>
      <c r="J313" s="221"/>
      <c r="K313" s="221"/>
      <c r="L313" s="221"/>
      <c r="M313" s="221"/>
      <c r="N313" s="220"/>
      <c r="O313" s="220"/>
      <c r="P313" s="220"/>
      <c r="Q313" s="220"/>
      <c r="R313" s="221"/>
      <c r="S313" s="221"/>
      <c r="T313" s="221"/>
      <c r="U313" s="221"/>
      <c r="V313" s="221"/>
      <c r="W313" s="221"/>
      <c r="X313" s="221"/>
      <c r="Y313" s="221"/>
      <c r="Z313" s="210"/>
      <c r="AA313" s="210"/>
      <c r="AB313" s="210"/>
      <c r="AC313" s="210"/>
      <c r="AD313" s="210"/>
      <c r="AE313" s="210"/>
      <c r="AF313" s="210"/>
      <c r="AG313" s="210" t="s">
        <v>319</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ht="22.5" outlineLevel="1" x14ac:dyDescent="0.2">
      <c r="A314" s="234">
        <v>105</v>
      </c>
      <c r="B314" s="235" t="s">
        <v>1486</v>
      </c>
      <c r="C314" s="245" t="s">
        <v>1487</v>
      </c>
      <c r="D314" s="236" t="s">
        <v>393</v>
      </c>
      <c r="E314" s="237">
        <v>5</v>
      </c>
      <c r="F314" s="238"/>
      <c r="G314" s="239">
        <f>ROUND(E314*F314,2)</f>
        <v>0</v>
      </c>
      <c r="H314" s="238"/>
      <c r="I314" s="239">
        <f>ROUND(E314*H314,2)</f>
        <v>0</v>
      </c>
      <c r="J314" s="238"/>
      <c r="K314" s="239">
        <f>ROUND(E314*J314,2)</f>
        <v>0</v>
      </c>
      <c r="L314" s="239">
        <v>21</v>
      </c>
      <c r="M314" s="239">
        <f>G314*(1+L314/100)</f>
        <v>0</v>
      </c>
      <c r="N314" s="237">
        <v>1.7399999999999999E-2</v>
      </c>
      <c r="O314" s="237">
        <f>ROUND(E314*N314,2)</f>
        <v>0.09</v>
      </c>
      <c r="P314" s="237">
        <v>0</v>
      </c>
      <c r="Q314" s="237">
        <f>ROUND(E314*P314,2)</f>
        <v>0</v>
      </c>
      <c r="R314" s="239" t="s">
        <v>371</v>
      </c>
      <c r="S314" s="239" t="s">
        <v>259</v>
      </c>
      <c r="T314" s="240" t="s">
        <v>300</v>
      </c>
      <c r="U314" s="221">
        <v>0</v>
      </c>
      <c r="V314" s="221">
        <f>ROUND(E314*U314,2)</f>
        <v>0</v>
      </c>
      <c r="W314" s="221"/>
      <c r="X314" s="221" t="s">
        <v>372</v>
      </c>
      <c r="Y314" s="221" t="s">
        <v>262</v>
      </c>
      <c r="Z314" s="210"/>
      <c r="AA314" s="210"/>
      <c r="AB314" s="210"/>
      <c r="AC314" s="210"/>
      <c r="AD314" s="210"/>
      <c r="AE314" s="210"/>
      <c r="AF314" s="210"/>
      <c r="AG314" s="210" t="s">
        <v>373</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2" x14ac:dyDescent="0.2">
      <c r="A315" s="217"/>
      <c r="B315" s="218"/>
      <c r="C315" s="263" t="s">
        <v>1488</v>
      </c>
      <c r="D315" s="251"/>
      <c r="E315" s="252">
        <v>1</v>
      </c>
      <c r="F315" s="221"/>
      <c r="G315" s="221"/>
      <c r="H315" s="221"/>
      <c r="I315" s="221"/>
      <c r="J315" s="221"/>
      <c r="K315" s="221"/>
      <c r="L315" s="221"/>
      <c r="M315" s="221"/>
      <c r="N315" s="220"/>
      <c r="O315" s="220"/>
      <c r="P315" s="220"/>
      <c r="Q315" s="220"/>
      <c r="R315" s="221"/>
      <c r="S315" s="221"/>
      <c r="T315" s="221"/>
      <c r="U315" s="221"/>
      <c r="V315" s="221"/>
      <c r="W315" s="221"/>
      <c r="X315" s="221"/>
      <c r="Y315" s="221"/>
      <c r="Z315" s="210"/>
      <c r="AA315" s="210"/>
      <c r="AB315" s="210"/>
      <c r="AC315" s="210"/>
      <c r="AD315" s="210"/>
      <c r="AE315" s="210"/>
      <c r="AF315" s="210"/>
      <c r="AG315" s="210" t="s">
        <v>319</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63" t="s">
        <v>1489</v>
      </c>
      <c r="D316" s="251"/>
      <c r="E316" s="252">
        <v>2</v>
      </c>
      <c r="F316" s="221"/>
      <c r="G316" s="221"/>
      <c r="H316" s="221"/>
      <c r="I316" s="221"/>
      <c r="J316" s="221"/>
      <c r="K316" s="221"/>
      <c r="L316" s="221"/>
      <c r="M316" s="221"/>
      <c r="N316" s="220"/>
      <c r="O316" s="220"/>
      <c r="P316" s="220"/>
      <c r="Q316" s="220"/>
      <c r="R316" s="221"/>
      <c r="S316" s="221"/>
      <c r="T316" s="221"/>
      <c r="U316" s="221"/>
      <c r="V316" s="221"/>
      <c r="W316" s="221"/>
      <c r="X316" s="221"/>
      <c r="Y316" s="221"/>
      <c r="Z316" s="210"/>
      <c r="AA316" s="210"/>
      <c r="AB316" s="210"/>
      <c r="AC316" s="210"/>
      <c r="AD316" s="210"/>
      <c r="AE316" s="210"/>
      <c r="AF316" s="210"/>
      <c r="AG316" s="210" t="s">
        <v>319</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63" t="s">
        <v>1490</v>
      </c>
      <c r="D317" s="251"/>
      <c r="E317" s="252">
        <v>1</v>
      </c>
      <c r="F317" s="221"/>
      <c r="G317" s="221"/>
      <c r="H317" s="221"/>
      <c r="I317" s="221"/>
      <c r="J317" s="221"/>
      <c r="K317" s="221"/>
      <c r="L317" s="221"/>
      <c r="M317" s="221"/>
      <c r="N317" s="220"/>
      <c r="O317" s="220"/>
      <c r="P317" s="220"/>
      <c r="Q317" s="220"/>
      <c r="R317" s="221"/>
      <c r="S317" s="221"/>
      <c r="T317" s="221"/>
      <c r="U317" s="221"/>
      <c r="V317" s="221"/>
      <c r="W317" s="221"/>
      <c r="X317" s="221"/>
      <c r="Y317" s="221"/>
      <c r="Z317" s="210"/>
      <c r="AA317" s="210"/>
      <c r="AB317" s="210"/>
      <c r="AC317" s="210"/>
      <c r="AD317" s="210"/>
      <c r="AE317" s="210"/>
      <c r="AF317" s="210"/>
      <c r="AG317" s="210" t="s">
        <v>319</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63" t="s">
        <v>1491</v>
      </c>
      <c r="D318" s="251"/>
      <c r="E318" s="252">
        <v>1</v>
      </c>
      <c r="F318" s="221"/>
      <c r="G318" s="221"/>
      <c r="H318" s="221"/>
      <c r="I318" s="221"/>
      <c r="J318" s="221"/>
      <c r="K318" s="221"/>
      <c r="L318" s="221"/>
      <c r="M318" s="221"/>
      <c r="N318" s="220"/>
      <c r="O318" s="220"/>
      <c r="P318" s="220"/>
      <c r="Q318" s="220"/>
      <c r="R318" s="221"/>
      <c r="S318" s="221"/>
      <c r="T318" s="221"/>
      <c r="U318" s="221"/>
      <c r="V318" s="221"/>
      <c r="W318" s="221"/>
      <c r="X318" s="221"/>
      <c r="Y318" s="221"/>
      <c r="Z318" s="210"/>
      <c r="AA318" s="210"/>
      <c r="AB318" s="210"/>
      <c r="AC318" s="210"/>
      <c r="AD318" s="210"/>
      <c r="AE318" s="210"/>
      <c r="AF318" s="210"/>
      <c r="AG318" s="210" t="s">
        <v>319</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ht="22.5" outlineLevel="1" x14ac:dyDescent="0.2">
      <c r="A319" s="234">
        <v>106</v>
      </c>
      <c r="B319" s="235" t="s">
        <v>1492</v>
      </c>
      <c r="C319" s="245" t="s">
        <v>1493</v>
      </c>
      <c r="D319" s="236" t="s">
        <v>393</v>
      </c>
      <c r="E319" s="237">
        <v>1</v>
      </c>
      <c r="F319" s="238"/>
      <c r="G319" s="239">
        <f>ROUND(E319*F319,2)</f>
        <v>0</v>
      </c>
      <c r="H319" s="238"/>
      <c r="I319" s="239">
        <f>ROUND(E319*H319,2)</f>
        <v>0</v>
      </c>
      <c r="J319" s="238"/>
      <c r="K319" s="239">
        <f>ROUND(E319*J319,2)</f>
        <v>0</v>
      </c>
      <c r="L319" s="239">
        <v>21</v>
      </c>
      <c r="M319" s="239">
        <f>G319*(1+L319/100)</f>
        <v>0</v>
      </c>
      <c r="N319" s="237">
        <v>1.7500000000000002E-2</v>
      </c>
      <c r="O319" s="237">
        <f>ROUND(E319*N319,2)</f>
        <v>0.02</v>
      </c>
      <c r="P319" s="237">
        <v>0</v>
      </c>
      <c r="Q319" s="237">
        <f>ROUND(E319*P319,2)</f>
        <v>0</v>
      </c>
      <c r="R319" s="239" t="s">
        <v>371</v>
      </c>
      <c r="S319" s="239" t="s">
        <v>259</v>
      </c>
      <c r="T319" s="240" t="s">
        <v>300</v>
      </c>
      <c r="U319" s="221">
        <v>0</v>
      </c>
      <c r="V319" s="221">
        <f>ROUND(E319*U319,2)</f>
        <v>0</v>
      </c>
      <c r="W319" s="221"/>
      <c r="X319" s="221" t="s">
        <v>372</v>
      </c>
      <c r="Y319" s="221" t="s">
        <v>262</v>
      </c>
      <c r="Z319" s="210"/>
      <c r="AA319" s="210"/>
      <c r="AB319" s="210"/>
      <c r="AC319" s="210"/>
      <c r="AD319" s="210"/>
      <c r="AE319" s="210"/>
      <c r="AF319" s="210"/>
      <c r="AG319" s="210" t="s">
        <v>373</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2" x14ac:dyDescent="0.2">
      <c r="A320" s="217"/>
      <c r="B320" s="218"/>
      <c r="C320" s="263" t="s">
        <v>1494</v>
      </c>
      <c r="D320" s="251"/>
      <c r="E320" s="252">
        <v>1</v>
      </c>
      <c r="F320" s="221"/>
      <c r="G320" s="221"/>
      <c r="H320" s="221"/>
      <c r="I320" s="221"/>
      <c r="J320" s="221"/>
      <c r="K320" s="221"/>
      <c r="L320" s="221"/>
      <c r="M320" s="221"/>
      <c r="N320" s="220"/>
      <c r="O320" s="220"/>
      <c r="P320" s="220"/>
      <c r="Q320" s="220"/>
      <c r="R320" s="221"/>
      <c r="S320" s="221"/>
      <c r="T320" s="221"/>
      <c r="U320" s="221"/>
      <c r="V320" s="221"/>
      <c r="W320" s="221"/>
      <c r="X320" s="221"/>
      <c r="Y320" s="221"/>
      <c r="Z320" s="210"/>
      <c r="AA320" s="210"/>
      <c r="AB320" s="210"/>
      <c r="AC320" s="210"/>
      <c r="AD320" s="210"/>
      <c r="AE320" s="210"/>
      <c r="AF320" s="210"/>
      <c r="AG320" s="210" t="s">
        <v>319</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ht="33.75" outlineLevel="1" x14ac:dyDescent="0.2">
      <c r="A321" s="234">
        <v>107</v>
      </c>
      <c r="B321" s="235" t="s">
        <v>1495</v>
      </c>
      <c r="C321" s="245" t="s">
        <v>1496</v>
      </c>
      <c r="D321" s="236" t="s">
        <v>393</v>
      </c>
      <c r="E321" s="237">
        <v>1</v>
      </c>
      <c r="F321" s="238"/>
      <c r="G321" s="239">
        <f>ROUND(E321*F321,2)</f>
        <v>0</v>
      </c>
      <c r="H321" s="238"/>
      <c r="I321" s="239">
        <f>ROUND(E321*H321,2)</f>
        <v>0</v>
      </c>
      <c r="J321" s="238"/>
      <c r="K321" s="239">
        <f>ROUND(E321*J321,2)</f>
        <v>0</v>
      </c>
      <c r="L321" s="239">
        <v>21</v>
      </c>
      <c r="M321" s="239">
        <f>G321*(1+L321/100)</f>
        <v>0</v>
      </c>
      <c r="N321" s="237">
        <v>1.6E-2</v>
      </c>
      <c r="O321" s="237">
        <f>ROUND(E321*N321,2)</f>
        <v>0.02</v>
      </c>
      <c r="P321" s="237">
        <v>0</v>
      </c>
      <c r="Q321" s="237">
        <f>ROUND(E321*P321,2)</f>
        <v>0</v>
      </c>
      <c r="R321" s="239" t="s">
        <v>371</v>
      </c>
      <c r="S321" s="239" t="s">
        <v>259</v>
      </c>
      <c r="T321" s="240" t="s">
        <v>300</v>
      </c>
      <c r="U321" s="221">
        <v>0</v>
      </c>
      <c r="V321" s="221">
        <f>ROUND(E321*U321,2)</f>
        <v>0</v>
      </c>
      <c r="W321" s="221"/>
      <c r="X321" s="221" t="s">
        <v>372</v>
      </c>
      <c r="Y321" s="221" t="s">
        <v>262</v>
      </c>
      <c r="Z321" s="210"/>
      <c r="AA321" s="210"/>
      <c r="AB321" s="210"/>
      <c r="AC321" s="210"/>
      <c r="AD321" s="210"/>
      <c r="AE321" s="210"/>
      <c r="AF321" s="210"/>
      <c r="AG321" s="210" t="s">
        <v>373</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2" x14ac:dyDescent="0.2">
      <c r="A322" s="217"/>
      <c r="B322" s="218"/>
      <c r="C322" s="263" t="s">
        <v>1497</v>
      </c>
      <c r="D322" s="251"/>
      <c r="E322" s="252">
        <v>1</v>
      </c>
      <c r="F322" s="221"/>
      <c r="G322" s="221"/>
      <c r="H322" s="221"/>
      <c r="I322" s="221"/>
      <c r="J322" s="221"/>
      <c r="K322" s="221"/>
      <c r="L322" s="221"/>
      <c r="M322" s="221"/>
      <c r="N322" s="220"/>
      <c r="O322" s="220"/>
      <c r="P322" s="220"/>
      <c r="Q322" s="220"/>
      <c r="R322" s="221"/>
      <c r="S322" s="221"/>
      <c r="T322" s="221"/>
      <c r="U322" s="221"/>
      <c r="V322" s="221"/>
      <c r="W322" s="221"/>
      <c r="X322" s="221"/>
      <c r="Y322" s="221"/>
      <c r="Z322" s="210"/>
      <c r="AA322" s="210"/>
      <c r="AB322" s="210"/>
      <c r="AC322" s="210"/>
      <c r="AD322" s="210"/>
      <c r="AE322" s="210"/>
      <c r="AF322" s="210"/>
      <c r="AG322" s="210" t="s">
        <v>319</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x14ac:dyDescent="0.2">
      <c r="A323" s="224" t="s">
        <v>254</v>
      </c>
      <c r="B323" s="225" t="s">
        <v>137</v>
      </c>
      <c r="C323" s="244" t="s">
        <v>138</v>
      </c>
      <c r="D323" s="226"/>
      <c r="E323" s="227"/>
      <c r="F323" s="228"/>
      <c r="G323" s="228">
        <f>SUMIF(AG324:AG332,"&lt;&gt;NOR",G324:G332)</f>
        <v>0</v>
      </c>
      <c r="H323" s="228"/>
      <c r="I323" s="228">
        <f>SUM(I324:I332)</f>
        <v>0</v>
      </c>
      <c r="J323" s="228"/>
      <c r="K323" s="228">
        <f>SUM(K324:K332)</f>
        <v>0</v>
      </c>
      <c r="L323" s="228"/>
      <c r="M323" s="228">
        <f>SUM(M324:M332)</f>
        <v>0</v>
      </c>
      <c r="N323" s="227"/>
      <c r="O323" s="227">
        <f>SUM(O324:O332)</f>
        <v>5.87</v>
      </c>
      <c r="P323" s="227"/>
      <c r="Q323" s="227">
        <f>SUM(Q324:Q332)</f>
        <v>0</v>
      </c>
      <c r="R323" s="228"/>
      <c r="S323" s="228"/>
      <c r="T323" s="229"/>
      <c r="U323" s="223"/>
      <c r="V323" s="223">
        <f>SUM(V324:V332)</f>
        <v>119.57</v>
      </c>
      <c r="W323" s="223"/>
      <c r="X323" s="223"/>
      <c r="Y323" s="223"/>
      <c r="AG323" t="s">
        <v>255</v>
      </c>
    </row>
    <row r="324" spans="1:60" ht="22.5" outlineLevel="1" x14ac:dyDescent="0.2">
      <c r="A324" s="234">
        <v>108</v>
      </c>
      <c r="B324" s="235" t="s">
        <v>1498</v>
      </c>
      <c r="C324" s="245" t="s">
        <v>1499</v>
      </c>
      <c r="D324" s="236" t="s">
        <v>298</v>
      </c>
      <c r="E324" s="237">
        <v>288</v>
      </c>
      <c r="F324" s="238"/>
      <c r="G324" s="239">
        <f>ROUND(E324*F324,2)</f>
        <v>0</v>
      </c>
      <c r="H324" s="238"/>
      <c r="I324" s="239">
        <f>ROUND(E324*H324,2)</f>
        <v>0</v>
      </c>
      <c r="J324" s="238"/>
      <c r="K324" s="239">
        <f>ROUND(E324*J324,2)</f>
        <v>0</v>
      </c>
      <c r="L324" s="239">
        <v>21</v>
      </c>
      <c r="M324" s="239">
        <f>G324*(1+L324/100)</f>
        <v>0</v>
      </c>
      <c r="N324" s="237">
        <v>1.8380000000000001E-2</v>
      </c>
      <c r="O324" s="237">
        <f>ROUND(E324*N324,2)</f>
        <v>5.29</v>
      </c>
      <c r="P324" s="237">
        <v>0</v>
      </c>
      <c r="Q324" s="237">
        <f>ROUND(E324*P324,2)</f>
        <v>0</v>
      </c>
      <c r="R324" s="239" t="s">
        <v>1500</v>
      </c>
      <c r="S324" s="239" t="s">
        <v>259</v>
      </c>
      <c r="T324" s="240" t="s">
        <v>300</v>
      </c>
      <c r="U324" s="221">
        <v>0.14399999999999999</v>
      </c>
      <c r="V324" s="221">
        <f>ROUND(E324*U324,2)</f>
        <v>41.47</v>
      </c>
      <c r="W324" s="221"/>
      <c r="X324" s="221" t="s">
        <v>301</v>
      </c>
      <c r="Y324" s="221" t="s">
        <v>262</v>
      </c>
      <c r="Z324" s="210"/>
      <c r="AA324" s="210"/>
      <c r="AB324" s="210"/>
      <c r="AC324" s="210"/>
      <c r="AD324" s="210"/>
      <c r="AE324" s="210"/>
      <c r="AF324" s="210"/>
      <c r="AG324" s="210" t="s">
        <v>302</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61" t="s">
        <v>1501</v>
      </c>
      <c r="D325" s="253"/>
      <c r="E325" s="253"/>
      <c r="F325" s="253"/>
      <c r="G325" s="253"/>
      <c r="H325" s="221"/>
      <c r="I325" s="221"/>
      <c r="J325" s="221"/>
      <c r="K325" s="221"/>
      <c r="L325" s="221"/>
      <c r="M325" s="221"/>
      <c r="N325" s="220"/>
      <c r="O325" s="220"/>
      <c r="P325" s="220"/>
      <c r="Q325" s="220"/>
      <c r="R325" s="221"/>
      <c r="S325" s="221"/>
      <c r="T325" s="221"/>
      <c r="U325" s="221"/>
      <c r="V325" s="221"/>
      <c r="W325" s="221"/>
      <c r="X325" s="221"/>
      <c r="Y325" s="221"/>
      <c r="Z325" s="210"/>
      <c r="AA325" s="210"/>
      <c r="AB325" s="210"/>
      <c r="AC325" s="210"/>
      <c r="AD325" s="210"/>
      <c r="AE325" s="210"/>
      <c r="AF325" s="210"/>
      <c r="AG325" s="210" t="s">
        <v>304</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2" x14ac:dyDescent="0.2">
      <c r="A326" s="217"/>
      <c r="B326" s="218"/>
      <c r="C326" s="247" t="s">
        <v>1502</v>
      </c>
      <c r="D326" s="243"/>
      <c r="E326" s="243"/>
      <c r="F326" s="243"/>
      <c r="G326" s="243"/>
      <c r="H326" s="221"/>
      <c r="I326" s="221"/>
      <c r="J326" s="221"/>
      <c r="K326" s="221"/>
      <c r="L326" s="221"/>
      <c r="M326" s="221"/>
      <c r="N326" s="220"/>
      <c r="O326" s="220"/>
      <c r="P326" s="220"/>
      <c r="Q326" s="220"/>
      <c r="R326" s="221"/>
      <c r="S326" s="221"/>
      <c r="T326" s="221"/>
      <c r="U326" s="221"/>
      <c r="V326" s="221"/>
      <c r="W326" s="221"/>
      <c r="X326" s="221"/>
      <c r="Y326" s="221"/>
      <c r="Z326" s="210"/>
      <c r="AA326" s="210"/>
      <c r="AB326" s="210"/>
      <c r="AC326" s="210"/>
      <c r="AD326" s="210"/>
      <c r="AE326" s="210"/>
      <c r="AF326" s="210"/>
      <c r="AG326" s="210" t="s">
        <v>265</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63" t="s">
        <v>1503</v>
      </c>
      <c r="D327" s="251"/>
      <c r="E327" s="252">
        <v>288</v>
      </c>
      <c r="F327" s="221"/>
      <c r="G327" s="221"/>
      <c r="H327" s="221"/>
      <c r="I327" s="221"/>
      <c r="J327" s="221"/>
      <c r="K327" s="221"/>
      <c r="L327" s="221"/>
      <c r="M327" s="221"/>
      <c r="N327" s="220"/>
      <c r="O327" s="220"/>
      <c r="P327" s="220"/>
      <c r="Q327" s="220"/>
      <c r="R327" s="221"/>
      <c r="S327" s="221"/>
      <c r="T327" s="221"/>
      <c r="U327" s="221"/>
      <c r="V327" s="221"/>
      <c r="W327" s="221"/>
      <c r="X327" s="221"/>
      <c r="Y327" s="221"/>
      <c r="Z327" s="210"/>
      <c r="AA327" s="210"/>
      <c r="AB327" s="210"/>
      <c r="AC327" s="210"/>
      <c r="AD327" s="210"/>
      <c r="AE327" s="210"/>
      <c r="AF327" s="210"/>
      <c r="AG327" s="210" t="s">
        <v>319</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ht="22.5" outlineLevel="1" x14ac:dyDescent="0.2">
      <c r="A328" s="234">
        <v>109</v>
      </c>
      <c r="B328" s="235" t="s">
        <v>1504</v>
      </c>
      <c r="C328" s="245" t="s">
        <v>1505</v>
      </c>
      <c r="D328" s="236" t="s">
        <v>298</v>
      </c>
      <c r="E328" s="237">
        <v>288</v>
      </c>
      <c r="F328" s="238"/>
      <c r="G328" s="239">
        <f>ROUND(E328*F328,2)</f>
        <v>0</v>
      </c>
      <c r="H328" s="238"/>
      <c r="I328" s="239">
        <f>ROUND(E328*H328,2)</f>
        <v>0</v>
      </c>
      <c r="J328" s="238"/>
      <c r="K328" s="239">
        <f>ROUND(E328*J328,2)</f>
        <v>0</v>
      </c>
      <c r="L328" s="239">
        <v>21</v>
      </c>
      <c r="M328" s="239">
        <f>G328*(1+L328/100)</f>
        <v>0</v>
      </c>
      <c r="N328" s="237">
        <v>9.7000000000000005E-4</v>
      </c>
      <c r="O328" s="237">
        <f>ROUND(E328*N328,2)</f>
        <v>0.28000000000000003</v>
      </c>
      <c r="P328" s="237">
        <v>0</v>
      </c>
      <c r="Q328" s="237">
        <f>ROUND(E328*P328,2)</f>
        <v>0</v>
      </c>
      <c r="R328" s="239" t="s">
        <v>1500</v>
      </c>
      <c r="S328" s="239" t="s">
        <v>259</v>
      </c>
      <c r="T328" s="240" t="s">
        <v>300</v>
      </c>
      <c r="U328" s="221">
        <v>6.0000000000000001E-3</v>
      </c>
      <c r="V328" s="221">
        <f>ROUND(E328*U328,2)</f>
        <v>1.73</v>
      </c>
      <c r="W328" s="221"/>
      <c r="X328" s="221" t="s">
        <v>301</v>
      </c>
      <c r="Y328" s="221" t="s">
        <v>262</v>
      </c>
      <c r="Z328" s="210"/>
      <c r="AA328" s="210"/>
      <c r="AB328" s="210"/>
      <c r="AC328" s="210"/>
      <c r="AD328" s="210"/>
      <c r="AE328" s="210"/>
      <c r="AF328" s="210"/>
      <c r="AG328" s="210" t="s">
        <v>302</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2" x14ac:dyDescent="0.2">
      <c r="A329" s="217"/>
      <c r="B329" s="218"/>
      <c r="C329" s="261" t="s">
        <v>1501</v>
      </c>
      <c r="D329" s="253"/>
      <c r="E329" s="253"/>
      <c r="F329" s="253"/>
      <c r="G329" s="253"/>
      <c r="H329" s="221"/>
      <c r="I329" s="221"/>
      <c r="J329" s="221"/>
      <c r="K329" s="221"/>
      <c r="L329" s="221"/>
      <c r="M329" s="221"/>
      <c r="N329" s="220"/>
      <c r="O329" s="220"/>
      <c r="P329" s="220"/>
      <c r="Q329" s="220"/>
      <c r="R329" s="221"/>
      <c r="S329" s="221"/>
      <c r="T329" s="221"/>
      <c r="U329" s="221"/>
      <c r="V329" s="221"/>
      <c r="W329" s="221"/>
      <c r="X329" s="221"/>
      <c r="Y329" s="221"/>
      <c r="Z329" s="210"/>
      <c r="AA329" s="210"/>
      <c r="AB329" s="210"/>
      <c r="AC329" s="210"/>
      <c r="AD329" s="210"/>
      <c r="AE329" s="210"/>
      <c r="AF329" s="210"/>
      <c r="AG329" s="210" t="s">
        <v>304</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54">
        <v>110</v>
      </c>
      <c r="B330" s="255" t="s">
        <v>1506</v>
      </c>
      <c r="C330" s="262" t="s">
        <v>1507</v>
      </c>
      <c r="D330" s="256" t="s">
        <v>298</v>
      </c>
      <c r="E330" s="257">
        <v>288</v>
      </c>
      <c r="F330" s="258"/>
      <c r="G330" s="259">
        <f>ROUND(E330*F330,2)</f>
        <v>0</v>
      </c>
      <c r="H330" s="258"/>
      <c r="I330" s="259">
        <f>ROUND(E330*H330,2)</f>
        <v>0</v>
      </c>
      <c r="J330" s="258"/>
      <c r="K330" s="259">
        <f>ROUND(E330*J330,2)</f>
        <v>0</v>
      </c>
      <c r="L330" s="259">
        <v>21</v>
      </c>
      <c r="M330" s="259">
        <f>G330*(1+L330/100)</f>
        <v>0</v>
      </c>
      <c r="N330" s="257">
        <v>0</v>
      </c>
      <c r="O330" s="257">
        <f>ROUND(E330*N330,2)</f>
        <v>0</v>
      </c>
      <c r="P330" s="257">
        <v>0</v>
      </c>
      <c r="Q330" s="257">
        <f>ROUND(E330*P330,2)</f>
        <v>0</v>
      </c>
      <c r="R330" s="259" t="s">
        <v>1500</v>
      </c>
      <c r="S330" s="259" t="s">
        <v>259</v>
      </c>
      <c r="T330" s="260" t="s">
        <v>300</v>
      </c>
      <c r="U330" s="221">
        <v>0.126</v>
      </c>
      <c r="V330" s="221">
        <f>ROUND(E330*U330,2)</f>
        <v>36.29</v>
      </c>
      <c r="W330" s="221"/>
      <c r="X330" s="221" t="s">
        <v>301</v>
      </c>
      <c r="Y330" s="221" t="s">
        <v>262</v>
      </c>
      <c r="Z330" s="210"/>
      <c r="AA330" s="210"/>
      <c r="AB330" s="210"/>
      <c r="AC330" s="210"/>
      <c r="AD330" s="210"/>
      <c r="AE330" s="210"/>
      <c r="AF330" s="210"/>
      <c r="AG330" s="210" t="s">
        <v>302</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
      <c r="A331" s="234">
        <v>111</v>
      </c>
      <c r="B331" s="235" t="s">
        <v>1508</v>
      </c>
      <c r="C331" s="245" t="s">
        <v>1509</v>
      </c>
      <c r="D331" s="236" t="s">
        <v>298</v>
      </c>
      <c r="E331" s="237">
        <v>187.3</v>
      </c>
      <c r="F331" s="238"/>
      <c r="G331" s="239">
        <f>ROUND(E331*F331,2)</f>
        <v>0</v>
      </c>
      <c r="H331" s="238"/>
      <c r="I331" s="239">
        <f>ROUND(E331*H331,2)</f>
        <v>0</v>
      </c>
      <c r="J331" s="238"/>
      <c r="K331" s="239">
        <f>ROUND(E331*J331,2)</f>
        <v>0</v>
      </c>
      <c r="L331" s="239">
        <v>21</v>
      </c>
      <c r="M331" s="239">
        <f>G331*(1+L331/100)</f>
        <v>0</v>
      </c>
      <c r="N331" s="237">
        <v>1.58E-3</v>
      </c>
      <c r="O331" s="237">
        <f>ROUND(E331*N331,2)</f>
        <v>0.3</v>
      </c>
      <c r="P331" s="237">
        <v>0</v>
      </c>
      <c r="Q331" s="237">
        <f>ROUND(E331*P331,2)</f>
        <v>0</v>
      </c>
      <c r="R331" s="239" t="s">
        <v>1500</v>
      </c>
      <c r="S331" s="239" t="s">
        <v>259</v>
      </c>
      <c r="T331" s="240" t="s">
        <v>300</v>
      </c>
      <c r="U331" s="221">
        <v>0.214</v>
      </c>
      <c r="V331" s="221">
        <f>ROUND(E331*U331,2)</f>
        <v>40.08</v>
      </c>
      <c r="W331" s="221"/>
      <c r="X331" s="221" t="s">
        <v>301</v>
      </c>
      <c r="Y331" s="221" t="s">
        <v>262</v>
      </c>
      <c r="Z331" s="210"/>
      <c r="AA331" s="210"/>
      <c r="AB331" s="210"/>
      <c r="AC331" s="210"/>
      <c r="AD331" s="210"/>
      <c r="AE331" s="210"/>
      <c r="AF331" s="210"/>
      <c r="AG331" s="210" t="s">
        <v>302</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63" t="s">
        <v>1510</v>
      </c>
      <c r="D332" s="251"/>
      <c r="E332" s="252">
        <v>187.3</v>
      </c>
      <c r="F332" s="221"/>
      <c r="G332" s="221"/>
      <c r="H332" s="221"/>
      <c r="I332" s="221"/>
      <c r="J332" s="221"/>
      <c r="K332" s="221"/>
      <c r="L332" s="221"/>
      <c r="M332" s="221"/>
      <c r="N332" s="220"/>
      <c r="O332" s="220"/>
      <c r="P332" s="220"/>
      <c r="Q332" s="220"/>
      <c r="R332" s="221"/>
      <c r="S332" s="221"/>
      <c r="T332" s="221"/>
      <c r="U332" s="221"/>
      <c r="V332" s="221"/>
      <c r="W332" s="221"/>
      <c r="X332" s="221"/>
      <c r="Y332" s="221"/>
      <c r="Z332" s="210"/>
      <c r="AA332" s="210"/>
      <c r="AB332" s="210"/>
      <c r="AC332" s="210"/>
      <c r="AD332" s="210"/>
      <c r="AE332" s="210"/>
      <c r="AF332" s="210"/>
      <c r="AG332" s="210" t="s">
        <v>319</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x14ac:dyDescent="0.2">
      <c r="A333" s="224" t="s">
        <v>254</v>
      </c>
      <c r="B333" s="225" t="s">
        <v>139</v>
      </c>
      <c r="C333" s="244" t="s">
        <v>140</v>
      </c>
      <c r="D333" s="226"/>
      <c r="E333" s="227"/>
      <c r="F333" s="228"/>
      <c r="G333" s="228">
        <f>SUMIF(AG334:AG348,"&lt;&gt;NOR",G334:G348)</f>
        <v>0</v>
      </c>
      <c r="H333" s="228"/>
      <c r="I333" s="228">
        <f>SUM(I334:I348)</f>
        <v>0</v>
      </c>
      <c r="J333" s="228"/>
      <c r="K333" s="228">
        <f>SUM(K334:K348)</f>
        <v>0</v>
      </c>
      <c r="L333" s="228"/>
      <c r="M333" s="228">
        <f>SUM(M334:M348)</f>
        <v>0</v>
      </c>
      <c r="N333" s="227"/>
      <c r="O333" s="227">
        <f>SUM(O334:O348)</f>
        <v>0.22000000000000003</v>
      </c>
      <c r="P333" s="227"/>
      <c r="Q333" s="227">
        <f>SUM(Q334:Q348)</f>
        <v>0</v>
      </c>
      <c r="R333" s="228"/>
      <c r="S333" s="228"/>
      <c r="T333" s="229"/>
      <c r="U333" s="223"/>
      <c r="V333" s="223">
        <f>SUM(V334:V348)</f>
        <v>92.250000000000014</v>
      </c>
      <c r="W333" s="223"/>
      <c r="X333" s="223"/>
      <c r="Y333" s="223"/>
      <c r="AG333" t="s">
        <v>255</v>
      </c>
    </row>
    <row r="334" spans="1:60" ht="56.25" outlineLevel="1" x14ac:dyDescent="0.2">
      <c r="A334" s="234">
        <v>112</v>
      </c>
      <c r="B334" s="235" t="s">
        <v>1511</v>
      </c>
      <c r="C334" s="245" t="s">
        <v>1512</v>
      </c>
      <c r="D334" s="236" t="s">
        <v>298</v>
      </c>
      <c r="E334" s="237">
        <v>289.94670000000002</v>
      </c>
      <c r="F334" s="238"/>
      <c r="G334" s="239">
        <f>ROUND(E334*F334,2)</f>
        <v>0</v>
      </c>
      <c r="H334" s="238"/>
      <c r="I334" s="239">
        <f>ROUND(E334*H334,2)</f>
        <v>0</v>
      </c>
      <c r="J334" s="238"/>
      <c r="K334" s="239">
        <f>ROUND(E334*J334,2)</f>
        <v>0</v>
      </c>
      <c r="L334" s="239">
        <v>21</v>
      </c>
      <c r="M334" s="239">
        <f>G334*(1+L334/100)</f>
        <v>0</v>
      </c>
      <c r="N334" s="237">
        <v>4.0000000000000003E-5</v>
      </c>
      <c r="O334" s="237">
        <f>ROUND(E334*N334,2)</f>
        <v>0.01</v>
      </c>
      <c r="P334" s="237">
        <v>0</v>
      </c>
      <c r="Q334" s="237">
        <f>ROUND(E334*P334,2)</f>
        <v>0</v>
      </c>
      <c r="R334" s="239" t="s">
        <v>1173</v>
      </c>
      <c r="S334" s="239" t="s">
        <v>259</v>
      </c>
      <c r="T334" s="240" t="s">
        <v>300</v>
      </c>
      <c r="U334" s="221">
        <v>0.308</v>
      </c>
      <c r="V334" s="221">
        <f>ROUND(E334*U334,2)</f>
        <v>89.3</v>
      </c>
      <c r="W334" s="221"/>
      <c r="X334" s="221" t="s">
        <v>301</v>
      </c>
      <c r="Y334" s="221" t="s">
        <v>262</v>
      </c>
      <c r="Z334" s="210"/>
      <c r="AA334" s="210"/>
      <c r="AB334" s="210"/>
      <c r="AC334" s="210"/>
      <c r="AD334" s="210"/>
      <c r="AE334" s="210"/>
      <c r="AF334" s="210"/>
      <c r="AG334" s="210" t="s">
        <v>302</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
      <c r="A335" s="217"/>
      <c r="B335" s="218"/>
      <c r="C335" s="263" t="s">
        <v>1513</v>
      </c>
      <c r="D335" s="251"/>
      <c r="E335" s="252">
        <v>217.46002999999999</v>
      </c>
      <c r="F335" s="221"/>
      <c r="G335" s="221"/>
      <c r="H335" s="221"/>
      <c r="I335" s="221"/>
      <c r="J335" s="221"/>
      <c r="K335" s="221"/>
      <c r="L335" s="221"/>
      <c r="M335" s="221"/>
      <c r="N335" s="220"/>
      <c r="O335" s="220"/>
      <c r="P335" s="220"/>
      <c r="Q335" s="220"/>
      <c r="R335" s="221"/>
      <c r="S335" s="221"/>
      <c r="T335" s="221"/>
      <c r="U335" s="221"/>
      <c r="V335" s="221"/>
      <c r="W335" s="221"/>
      <c r="X335" s="221"/>
      <c r="Y335" s="221"/>
      <c r="Z335" s="210"/>
      <c r="AA335" s="210"/>
      <c r="AB335" s="210"/>
      <c r="AC335" s="210"/>
      <c r="AD335" s="210"/>
      <c r="AE335" s="210"/>
      <c r="AF335" s="210"/>
      <c r="AG335" s="210" t="s">
        <v>319</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
      <c r="A336" s="217"/>
      <c r="B336" s="218"/>
      <c r="C336" s="263" t="s">
        <v>1514</v>
      </c>
      <c r="D336" s="251"/>
      <c r="E336" s="252">
        <v>72.486680000000007</v>
      </c>
      <c r="F336" s="221"/>
      <c r="G336" s="221"/>
      <c r="H336" s="221"/>
      <c r="I336" s="221"/>
      <c r="J336" s="221"/>
      <c r="K336" s="221"/>
      <c r="L336" s="221"/>
      <c r="M336" s="221"/>
      <c r="N336" s="220"/>
      <c r="O336" s="220"/>
      <c r="P336" s="220"/>
      <c r="Q336" s="220"/>
      <c r="R336" s="221"/>
      <c r="S336" s="221"/>
      <c r="T336" s="221"/>
      <c r="U336" s="221"/>
      <c r="V336" s="221"/>
      <c r="W336" s="221"/>
      <c r="X336" s="221"/>
      <c r="Y336" s="221"/>
      <c r="Z336" s="210"/>
      <c r="AA336" s="210"/>
      <c r="AB336" s="210"/>
      <c r="AC336" s="210"/>
      <c r="AD336" s="210"/>
      <c r="AE336" s="210"/>
      <c r="AF336" s="210"/>
      <c r="AG336" s="210" t="s">
        <v>319</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ht="22.5" outlineLevel="1" x14ac:dyDescent="0.2">
      <c r="A337" s="234">
        <v>113</v>
      </c>
      <c r="B337" s="235" t="s">
        <v>1515</v>
      </c>
      <c r="C337" s="245" t="s">
        <v>1516</v>
      </c>
      <c r="D337" s="236" t="s">
        <v>393</v>
      </c>
      <c r="E337" s="237">
        <v>2</v>
      </c>
      <c r="F337" s="238"/>
      <c r="G337" s="239">
        <f>ROUND(E337*F337,2)</f>
        <v>0</v>
      </c>
      <c r="H337" s="238"/>
      <c r="I337" s="239">
        <f>ROUND(E337*H337,2)</f>
        <v>0</v>
      </c>
      <c r="J337" s="238"/>
      <c r="K337" s="239">
        <f>ROUND(E337*J337,2)</f>
        <v>0</v>
      </c>
      <c r="L337" s="239">
        <v>21</v>
      </c>
      <c r="M337" s="239">
        <f>G337*(1+L337/100)</f>
        <v>0</v>
      </c>
      <c r="N337" s="237">
        <v>4.2000000000000002E-4</v>
      </c>
      <c r="O337" s="237">
        <f>ROUND(E337*N337,2)</f>
        <v>0</v>
      </c>
      <c r="P337" s="237">
        <v>0</v>
      </c>
      <c r="Q337" s="237">
        <f>ROUND(E337*P337,2)</f>
        <v>0</v>
      </c>
      <c r="R337" s="239" t="s">
        <v>1173</v>
      </c>
      <c r="S337" s="239" t="s">
        <v>259</v>
      </c>
      <c r="T337" s="240" t="s">
        <v>300</v>
      </c>
      <c r="U337" s="221">
        <v>6.8000000000000005E-2</v>
      </c>
      <c r="V337" s="221">
        <f>ROUND(E337*U337,2)</f>
        <v>0.14000000000000001</v>
      </c>
      <c r="W337" s="221"/>
      <c r="X337" s="221" t="s">
        <v>301</v>
      </c>
      <c r="Y337" s="221" t="s">
        <v>262</v>
      </c>
      <c r="Z337" s="210"/>
      <c r="AA337" s="210"/>
      <c r="AB337" s="210"/>
      <c r="AC337" s="210"/>
      <c r="AD337" s="210"/>
      <c r="AE337" s="210"/>
      <c r="AF337" s="210"/>
      <c r="AG337" s="210" t="s">
        <v>302</v>
      </c>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2" x14ac:dyDescent="0.2">
      <c r="A338" s="217"/>
      <c r="B338" s="218"/>
      <c r="C338" s="261" t="s">
        <v>1517</v>
      </c>
      <c r="D338" s="253"/>
      <c r="E338" s="253"/>
      <c r="F338" s="253"/>
      <c r="G338" s="253"/>
      <c r="H338" s="221"/>
      <c r="I338" s="221"/>
      <c r="J338" s="221"/>
      <c r="K338" s="221"/>
      <c r="L338" s="221"/>
      <c r="M338" s="221"/>
      <c r="N338" s="220"/>
      <c r="O338" s="220"/>
      <c r="P338" s="220"/>
      <c r="Q338" s="220"/>
      <c r="R338" s="221"/>
      <c r="S338" s="221"/>
      <c r="T338" s="221"/>
      <c r="U338" s="221"/>
      <c r="V338" s="221"/>
      <c r="W338" s="221"/>
      <c r="X338" s="221"/>
      <c r="Y338" s="221"/>
      <c r="Z338" s="210"/>
      <c r="AA338" s="210"/>
      <c r="AB338" s="210"/>
      <c r="AC338" s="210"/>
      <c r="AD338" s="210"/>
      <c r="AE338" s="210"/>
      <c r="AF338" s="210"/>
      <c r="AG338" s="210" t="s">
        <v>304</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41" t="str">
        <f>C338</f>
        <v>kladené jednotlivě volně s mezerami nasucho (např. pro schůdnost po měkké krytině, pro trvalé zatížení krytiny)</v>
      </c>
      <c r="BB338" s="210"/>
      <c r="BC338" s="210"/>
      <c r="BD338" s="210"/>
      <c r="BE338" s="210"/>
      <c r="BF338" s="210"/>
      <c r="BG338" s="210"/>
      <c r="BH338" s="210"/>
    </row>
    <row r="339" spans="1:60" outlineLevel="1" x14ac:dyDescent="0.2">
      <c r="A339" s="254">
        <v>114</v>
      </c>
      <c r="B339" s="255" t="s">
        <v>1518</v>
      </c>
      <c r="C339" s="262" t="s">
        <v>1519</v>
      </c>
      <c r="D339" s="256" t="s">
        <v>393</v>
      </c>
      <c r="E339" s="257">
        <v>4</v>
      </c>
      <c r="F339" s="258"/>
      <c r="G339" s="259">
        <f>ROUND(E339*F339,2)</f>
        <v>0</v>
      </c>
      <c r="H339" s="258"/>
      <c r="I339" s="259">
        <f>ROUND(E339*H339,2)</f>
        <v>0</v>
      </c>
      <c r="J339" s="258"/>
      <c r="K339" s="259">
        <f>ROUND(E339*J339,2)</f>
        <v>0</v>
      </c>
      <c r="L339" s="259">
        <v>21</v>
      </c>
      <c r="M339" s="259">
        <f>G339*(1+L339/100)</f>
        <v>0</v>
      </c>
      <c r="N339" s="257">
        <v>1.0000000000000001E-5</v>
      </c>
      <c r="O339" s="257">
        <f>ROUND(E339*N339,2)</f>
        <v>0</v>
      </c>
      <c r="P339" s="257">
        <v>0</v>
      </c>
      <c r="Q339" s="257">
        <f>ROUND(E339*P339,2)</f>
        <v>0</v>
      </c>
      <c r="R339" s="259" t="s">
        <v>1173</v>
      </c>
      <c r="S339" s="259" t="s">
        <v>259</v>
      </c>
      <c r="T339" s="260" t="s">
        <v>300</v>
      </c>
      <c r="U339" s="221">
        <v>0.17</v>
      </c>
      <c r="V339" s="221">
        <f>ROUND(E339*U339,2)</f>
        <v>0.68</v>
      </c>
      <c r="W339" s="221"/>
      <c r="X339" s="221" t="s">
        <v>301</v>
      </c>
      <c r="Y339" s="221" t="s">
        <v>262</v>
      </c>
      <c r="Z339" s="210"/>
      <c r="AA339" s="210"/>
      <c r="AB339" s="210"/>
      <c r="AC339" s="210"/>
      <c r="AD339" s="210"/>
      <c r="AE339" s="210"/>
      <c r="AF339" s="210"/>
      <c r="AG339" s="210" t="s">
        <v>302</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54">
        <v>115</v>
      </c>
      <c r="B340" s="255" t="s">
        <v>1520</v>
      </c>
      <c r="C340" s="262" t="s">
        <v>1521</v>
      </c>
      <c r="D340" s="256" t="s">
        <v>393</v>
      </c>
      <c r="E340" s="257">
        <v>4</v>
      </c>
      <c r="F340" s="258"/>
      <c r="G340" s="259">
        <f>ROUND(E340*F340,2)</f>
        <v>0</v>
      </c>
      <c r="H340" s="258"/>
      <c r="I340" s="259">
        <f>ROUND(E340*H340,2)</f>
        <v>0</v>
      </c>
      <c r="J340" s="258"/>
      <c r="K340" s="259">
        <f>ROUND(E340*J340,2)</f>
        <v>0</v>
      </c>
      <c r="L340" s="259">
        <v>21</v>
      </c>
      <c r="M340" s="259">
        <f>G340*(1+L340/100)</f>
        <v>0</v>
      </c>
      <c r="N340" s="257">
        <v>0</v>
      </c>
      <c r="O340" s="257">
        <f>ROUND(E340*N340,2)</f>
        <v>0</v>
      </c>
      <c r="P340" s="257">
        <v>0</v>
      </c>
      <c r="Q340" s="257">
        <f>ROUND(E340*P340,2)</f>
        <v>0</v>
      </c>
      <c r="R340" s="259" t="s">
        <v>1173</v>
      </c>
      <c r="S340" s="259" t="s">
        <v>259</v>
      </c>
      <c r="T340" s="260" t="s">
        <v>300</v>
      </c>
      <c r="U340" s="221">
        <v>0.11890000000000001</v>
      </c>
      <c r="V340" s="221">
        <f>ROUND(E340*U340,2)</f>
        <v>0.48</v>
      </c>
      <c r="W340" s="221"/>
      <c r="X340" s="221" t="s">
        <v>301</v>
      </c>
      <c r="Y340" s="221" t="s">
        <v>262</v>
      </c>
      <c r="Z340" s="210"/>
      <c r="AA340" s="210"/>
      <c r="AB340" s="210"/>
      <c r="AC340" s="210"/>
      <c r="AD340" s="210"/>
      <c r="AE340" s="210"/>
      <c r="AF340" s="210"/>
      <c r="AG340" s="210" t="s">
        <v>302</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54">
        <v>116</v>
      </c>
      <c r="B341" s="255" t="s">
        <v>1522</v>
      </c>
      <c r="C341" s="262" t="s">
        <v>1523</v>
      </c>
      <c r="D341" s="256" t="s">
        <v>393</v>
      </c>
      <c r="E341" s="257">
        <v>4</v>
      </c>
      <c r="F341" s="258"/>
      <c r="G341" s="259">
        <f>ROUND(E341*F341,2)</f>
        <v>0</v>
      </c>
      <c r="H341" s="258"/>
      <c r="I341" s="259">
        <f>ROUND(E341*H341,2)</f>
        <v>0</v>
      </c>
      <c r="J341" s="258"/>
      <c r="K341" s="259">
        <f>ROUND(E341*J341,2)</f>
        <v>0</v>
      </c>
      <c r="L341" s="259">
        <v>21</v>
      </c>
      <c r="M341" s="259">
        <f>G341*(1+L341/100)</f>
        <v>0</v>
      </c>
      <c r="N341" s="257">
        <v>0</v>
      </c>
      <c r="O341" s="257">
        <f>ROUND(E341*N341,2)</f>
        <v>0</v>
      </c>
      <c r="P341" s="257">
        <v>0</v>
      </c>
      <c r="Q341" s="257">
        <f>ROUND(E341*P341,2)</f>
        <v>0</v>
      </c>
      <c r="R341" s="259" t="s">
        <v>1173</v>
      </c>
      <c r="S341" s="259" t="s">
        <v>259</v>
      </c>
      <c r="T341" s="260" t="s">
        <v>300</v>
      </c>
      <c r="U341" s="221">
        <v>0.26419999999999999</v>
      </c>
      <c r="V341" s="221">
        <f>ROUND(E341*U341,2)</f>
        <v>1.06</v>
      </c>
      <c r="W341" s="221"/>
      <c r="X341" s="221" t="s">
        <v>301</v>
      </c>
      <c r="Y341" s="221" t="s">
        <v>262</v>
      </c>
      <c r="Z341" s="210"/>
      <c r="AA341" s="210"/>
      <c r="AB341" s="210"/>
      <c r="AC341" s="210"/>
      <c r="AD341" s="210"/>
      <c r="AE341" s="210"/>
      <c r="AF341" s="210"/>
      <c r="AG341" s="210" t="s">
        <v>302</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1" x14ac:dyDescent="0.2">
      <c r="A342" s="254">
        <v>117</v>
      </c>
      <c r="B342" s="255" t="s">
        <v>1524</v>
      </c>
      <c r="C342" s="262" t="s">
        <v>1525</v>
      </c>
      <c r="D342" s="256" t="s">
        <v>393</v>
      </c>
      <c r="E342" s="257">
        <v>2</v>
      </c>
      <c r="F342" s="258"/>
      <c r="G342" s="259">
        <f>ROUND(E342*F342,2)</f>
        <v>0</v>
      </c>
      <c r="H342" s="258"/>
      <c r="I342" s="259">
        <f>ROUND(E342*H342,2)</f>
        <v>0</v>
      </c>
      <c r="J342" s="258"/>
      <c r="K342" s="259">
        <f>ROUND(E342*J342,2)</f>
        <v>0</v>
      </c>
      <c r="L342" s="259">
        <v>21</v>
      </c>
      <c r="M342" s="259">
        <f>G342*(1+L342/100)</f>
        <v>0</v>
      </c>
      <c r="N342" s="257">
        <v>3.3000000000000002E-2</v>
      </c>
      <c r="O342" s="257">
        <f>ROUND(E342*N342,2)</f>
        <v>7.0000000000000007E-2</v>
      </c>
      <c r="P342" s="257">
        <v>0</v>
      </c>
      <c r="Q342" s="257">
        <f>ROUND(E342*P342,2)</f>
        <v>0</v>
      </c>
      <c r="R342" s="259"/>
      <c r="S342" s="259" t="s">
        <v>424</v>
      </c>
      <c r="T342" s="260" t="s">
        <v>300</v>
      </c>
      <c r="U342" s="221">
        <v>9.2999999999999999E-2</v>
      </c>
      <c r="V342" s="221">
        <f>ROUND(E342*U342,2)</f>
        <v>0.19</v>
      </c>
      <c r="W342" s="221"/>
      <c r="X342" s="221" t="s">
        <v>301</v>
      </c>
      <c r="Y342" s="221" t="s">
        <v>262</v>
      </c>
      <c r="Z342" s="210"/>
      <c r="AA342" s="210"/>
      <c r="AB342" s="210"/>
      <c r="AC342" s="210"/>
      <c r="AD342" s="210"/>
      <c r="AE342" s="210"/>
      <c r="AF342" s="210"/>
      <c r="AG342" s="210" t="s">
        <v>302</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34">
        <v>118</v>
      </c>
      <c r="B343" s="235" t="s">
        <v>1526</v>
      </c>
      <c r="C343" s="245" t="s">
        <v>1527</v>
      </c>
      <c r="D343" s="236" t="s">
        <v>505</v>
      </c>
      <c r="E343" s="237">
        <v>1</v>
      </c>
      <c r="F343" s="238"/>
      <c r="G343" s="239">
        <f>ROUND(E343*F343,2)</f>
        <v>0</v>
      </c>
      <c r="H343" s="238"/>
      <c r="I343" s="239">
        <f>ROUND(E343*H343,2)</f>
        <v>0</v>
      </c>
      <c r="J343" s="238"/>
      <c r="K343" s="239">
        <f>ROUND(E343*J343,2)</f>
        <v>0</v>
      </c>
      <c r="L343" s="239">
        <v>21</v>
      </c>
      <c r="M343" s="239">
        <f>G343*(1+L343/100)</f>
        <v>0</v>
      </c>
      <c r="N343" s="237">
        <v>2.2000000000000001E-4</v>
      </c>
      <c r="O343" s="237">
        <f>ROUND(E343*N343,2)</f>
        <v>0</v>
      </c>
      <c r="P343" s="237">
        <v>0</v>
      </c>
      <c r="Q343" s="237">
        <f>ROUND(E343*P343,2)</f>
        <v>0</v>
      </c>
      <c r="R343" s="239"/>
      <c r="S343" s="239" t="s">
        <v>424</v>
      </c>
      <c r="T343" s="240" t="s">
        <v>260</v>
      </c>
      <c r="U343" s="221">
        <v>0.4</v>
      </c>
      <c r="V343" s="221">
        <f>ROUND(E343*U343,2)</f>
        <v>0.4</v>
      </c>
      <c r="W343" s="221"/>
      <c r="X343" s="221" t="s">
        <v>348</v>
      </c>
      <c r="Y343" s="221" t="s">
        <v>262</v>
      </c>
      <c r="Z343" s="210"/>
      <c r="AA343" s="210"/>
      <c r="AB343" s="210"/>
      <c r="AC343" s="210"/>
      <c r="AD343" s="210"/>
      <c r="AE343" s="210"/>
      <c r="AF343" s="210"/>
      <c r="AG343" s="210" t="s">
        <v>349</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ht="45" outlineLevel="2" x14ac:dyDescent="0.2">
      <c r="A344" s="217"/>
      <c r="B344" s="218"/>
      <c r="C344" s="246" t="s">
        <v>1528</v>
      </c>
      <c r="D344" s="242"/>
      <c r="E344" s="242"/>
      <c r="F344" s="242"/>
      <c r="G344" s="242"/>
      <c r="H344" s="221"/>
      <c r="I344" s="221"/>
      <c r="J344" s="221"/>
      <c r="K344" s="221"/>
      <c r="L344" s="221"/>
      <c r="M344" s="221"/>
      <c r="N344" s="220"/>
      <c r="O344" s="220"/>
      <c r="P344" s="220"/>
      <c r="Q344" s="220"/>
      <c r="R344" s="221"/>
      <c r="S344" s="221"/>
      <c r="T344" s="221"/>
      <c r="U344" s="221"/>
      <c r="V344" s="221"/>
      <c r="W344" s="221"/>
      <c r="X344" s="221"/>
      <c r="Y344" s="221"/>
      <c r="Z344" s="210"/>
      <c r="AA344" s="210"/>
      <c r="AB344" s="210"/>
      <c r="AC344" s="210"/>
      <c r="AD344" s="210"/>
      <c r="AE344" s="210"/>
      <c r="AF344" s="210"/>
      <c r="AG344" s="210" t="s">
        <v>265</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41" t="str">
        <f>C344</f>
        <v>Bezpečnostní zádržný systém proti pádu z volné hrany střechy.. V této dokumentaci se počítá s provedením kotvících bodů pevně uchycených do trapézové a sendvičové konstrukce, které budou rozmístěny v nárožích střechy ve vzdálenosti 1,2 m od volných okrajů atiky. Nerezové trny d16 mm, dl. 500 mm, nerezový kabel d8 mm pro systémy s požadavkem na permanentní kotvící vedení, vč. příslušenství. Podrobný návrh provede dle platných ČSN dodavatelská firma.</v>
      </c>
      <c r="BB344" s="210"/>
      <c r="BC344" s="210"/>
      <c r="BD344" s="210"/>
      <c r="BE344" s="210"/>
      <c r="BF344" s="210"/>
      <c r="BG344" s="210"/>
      <c r="BH344" s="210"/>
    </row>
    <row r="345" spans="1:60" outlineLevel="2" x14ac:dyDescent="0.2">
      <c r="A345" s="217"/>
      <c r="B345" s="218"/>
      <c r="C345" s="263" t="s">
        <v>1529</v>
      </c>
      <c r="D345" s="251"/>
      <c r="E345" s="252">
        <v>1</v>
      </c>
      <c r="F345" s="221"/>
      <c r="G345" s="221"/>
      <c r="H345" s="221"/>
      <c r="I345" s="221"/>
      <c r="J345" s="221"/>
      <c r="K345" s="221"/>
      <c r="L345" s="221"/>
      <c r="M345" s="221"/>
      <c r="N345" s="220"/>
      <c r="O345" s="220"/>
      <c r="P345" s="220"/>
      <c r="Q345" s="220"/>
      <c r="R345" s="221"/>
      <c r="S345" s="221"/>
      <c r="T345" s="221"/>
      <c r="U345" s="221"/>
      <c r="V345" s="221"/>
      <c r="W345" s="221"/>
      <c r="X345" s="221"/>
      <c r="Y345" s="221"/>
      <c r="Z345" s="210"/>
      <c r="AA345" s="210"/>
      <c r="AB345" s="210"/>
      <c r="AC345" s="210"/>
      <c r="AD345" s="210"/>
      <c r="AE345" s="210"/>
      <c r="AF345" s="210"/>
      <c r="AG345" s="210" t="s">
        <v>319</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ht="22.5" outlineLevel="1" x14ac:dyDescent="0.2">
      <c r="A346" s="234">
        <v>119</v>
      </c>
      <c r="B346" s="235" t="s">
        <v>1530</v>
      </c>
      <c r="C346" s="245" t="s">
        <v>1531</v>
      </c>
      <c r="D346" s="236" t="s">
        <v>393</v>
      </c>
      <c r="E346" s="237">
        <v>4</v>
      </c>
      <c r="F346" s="238"/>
      <c r="G346" s="239">
        <f>ROUND(E346*F346,2)</f>
        <v>0</v>
      </c>
      <c r="H346" s="238"/>
      <c r="I346" s="239">
        <f>ROUND(E346*H346,2)</f>
        <v>0</v>
      </c>
      <c r="J346" s="238"/>
      <c r="K346" s="239">
        <f>ROUND(E346*J346,2)</f>
        <v>0</v>
      </c>
      <c r="L346" s="239">
        <v>21</v>
      </c>
      <c r="M346" s="239">
        <f>G346*(1+L346/100)</f>
        <v>0</v>
      </c>
      <c r="N346" s="237">
        <v>1.55E-2</v>
      </c>
      <c r="O346" s="237">
        <f>ROUND(E346*N346,2)</f>
        <v>0.06</v>
      </c>
      <c r="P346" s="237">
        <v>0</v>
      </c>
      <c r="Q346" s="237">
        <f>ROUND(E346*P346,2)</f>
        <v>0</v>
      </c>
      <c r="R346" s="239" t="s">
        <v>371</v>
      </c>
      <c r="S346" s="239" t="s">
        <v>300</v>
      </c>
      <c r="T346" s="240" t="s">
        <v>300</v>
      </c>
      <c r="U346" s="221">
        <v>0</v>
      </c>
      <c r="V346" s="221">
        <f>ROUND(E346*U346,2)</f>
        <v>0</v>
      </c>
      <c r="W346" s="221"/>
      <c r="X346" s="221" t="s">
        <v>372</v>
      </c>
      <c r="Y346" s="221" t="s">
        <v>262</v>
      </c>
      <c r="Z346" s="210"/>
      <c r="AA346" s="210"/>
      <c r="AB346" s="210"/>
      <c r="AC346" s="210"/>
      <c r="AD346" s="210"/>
      <c r="AE346" s="210"/>
      <c r="AF346" s="210"/>
      <c r="AG346" s="210" t="s">
        <v>373</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2" x14ac:dyDescent="0.2">
      <c r="A347" s="217"/>
      <c r="B347" s="218"/>
      <c r="C347" s="263" t="s">
        <v>1532</v>
      </c>
      <c r="D347" s="251"/>
      <c r="E347" s="252">
        <v>4</v>
      </c>
      <c r="F347" s="221"/>
      <c r="G347" s="221"/>
      <c r="H347" s="221"/>
      <c r="I347" s="221"/>
      <c r="J347" s="221"/>
      <c r="K347" s="221"/>
      <c r="L347" s="221"/>
      <c r="M347" s="221"/>
      <c r="N347" s="220"/>
      <c r="O347" s="220"/>
      <c r="P347" s="220"/>
      <c r="Q347" s="220"/>
      <c r="R347" s="221"/>
      <c r="S347" s="221"/>
      <c r="T347" s="221"/>
      <c r="U347" s="221"/>
      <c r="V347" s="221"/>
      <c r="W347" s="221"/>
      <c r="X347" s="221"/>
      <c r="Y347" s="221"/>
      <c r="Z347" s="210"/>
      <c r="AA347" s="210"/>
      <c r="AB347" s="210"/>
      <c r="AC347" s="210"/>
      <c r="AD347" s="210"/>
      <c r="AE347" s="210"/>
      <c r="AF347" s="210"/>
      <c r="AG347" s="210" t="s">
        <v>319</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ht="22.5" outlineLevel="1" x14ac:dyDescent="0.2">
      <c r="A348" s="254">
        <v>120</v>
      </c>
      <c r="B348" s="255" t="s">
        <v>1533</v>
      </c>
      <c r="C348" s="262" t="s">
        <v>1534</v>
      </c>
      <c r="D348" s="256" t="s">
        <v>393</v>
      </c>
      <c r="E348" s="257">
        <v>2</v>
      </c>
      <c r="F348" s="258"/>
      <c r="G348" s="259">
        <f>ROUND(E348*F348,2)</f>
        <v>0</v>
      </c>
      <c r="H348" s="258"/>
      <c r="I348" s="259">
        <f>ROUND(E348*H348,2)</f>
        <v>0</v>
      </c>
      <c r="J348" s="258"/>
      <c r="K348" s="259">
        <f>ROUND(E348*J348,2)</f>
        <v>0</v>
      </c>
      <c r="L348" s="259">
        <v>21</v>
      </c>
      <c r="M348" s="259">
        <f>G348*(1+L348/100)</f>
        <v>0</v>
      </c>
      <c r="N348" s="257">
        <v>3.9370000000000002E-2</v>
      </c>
      <c r="O348" s="257">
        <f>ROUND(E348*N348,2)</f>
        <v>0.08</v>
      </c>
      <c r="P348" s="257">
        <v>0</v>
      </c>
      <c r="Q348" s="257">
        <f>ROUND(E348*P348,2)</f>
        <v>0</v>
      </c>
      <c r="R348" s="259" t="s">
        <v>371</v>
      </c>
      <c r="S348" s="259" t="s">
        <v>259</v>
      </c>
      <c r="T348" s="260" t="s">
        <v>300</v>
      </c>
      <c r="U348" s="221">
        <v>0</v>
      </c>
      <c r="V348" s="221">
        <f>ROUND(E348*U348,2)</f>
        <v>0</v>
      </c>
      <c r="W348" s="221"/>
      <c r="X348" s="221" t="s">
        <v>372</v>
      </c>
      <c r="Y348" s="221" t="s">
        <v>262</v>
      </c>
      <c r="Z348" s="210"/>
      <c r="AA348" s="210"/>
      <c r="AB348" s="210"/>
      <c r="AC348" s="210"/>
      <c r="AD348" s="210"/>
      <c r="AE348" s="210"/>
      <c r="AF348" s="210"/>
      <c r="AG348" s="210" t="s">
        <v>373</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x14ac:dyDescent="0.2">
      <c r="A349" s="224" t="s">
        <v>254</v>
      </c>
      <c r="B349" s="225" t="s">
        <v>143</v>
      </c>
      <c r="C349" s="244" t="s">
        <v>144</v>
      </c>
      <c r="D349" s="226"/>
      <c r="E349" s="227"/>
      <c r="F349" s="228"/>
      <c r="G349" s="228">
        <f>SUMIF(AG350:AG350,"&lt;&gt;NOR",G350:G350)</f>
        <v>0</v>
      </c>
      <c r="H349" s="228"/>
      <c r="I349" s="228">
        <f>SUM(I350:I350)</f>
        <v>0</v>
      </c>
      <c r="J349" s="228"/>
      <c r="K349" s="228">
        <f>SUM(K350:K350)</f>
        <v>0</v>
      </c>
      <c r="L349" s="228"/>
      <c r="M349" s="228">
        <f>SUM(M350:M350)</f>
        <v>0</v>
      </c>
      <c r="N349" s="227"/>
      <c r="O349" s="227">
        <f>SUM(O350:O350)</f>
        <v>0</v>
      </c>
      <c r="P349" s="227"/>
      <c r="Q349" s="227">
        <f>SUM(Q350:Q350)</f>
        <v>0</v>
      </c>
      <c r="R349" s="228"/>
      <c r="S349" s="228"/>
      <c r="T349" s="229"/>
      <c r="U349" s="223"/>
      <c r="V349" s="223">
        <f>SUM(V350:V350)</f>
        <v>7.37</v>
      </c>
      <c r="W349" s="223"/>
      <c r="X349" s="223"/>
      <c r="Y349" s="223"/>
      <c r="AG349" t="s">
        <v>255</v>
      </c>
    </row>
    <row r="350" spans="1:60" outlineLevel="1" x14ac:dyDescent="0.2">
      <c r="A350" s="254">
        <v>121</v>
      </c>
      <c r="B350" s="255" t="s">
        <v>1535</v>
      </c>
      <c r="C350" s="262" t="s">
        <v>1536</v>
      </c>
      <c r="D350" s="256" t="s">
        <v>400</v>
      </c>
      <c r="E350" s="257">
        <v>76.004360000000005</v>
      </c>
      <c r="F350" s="258"/>
      <c r="G350" s="259">
        <f>ROUND(E350*F350,2)</f>
        <v>0</v>
      </c>
      <c r="H350" s="258"/>
      <c r="I350" s="259">
        <f>ROUND(E350*H350,2)</f>
        <v>0</v>
      </c>
      <c r="J350" s="258"/>
      <c r="K350" s="259">
        <f>ROUND(E350*J350,2)</f>
        <v>0</v>
      </c>
      <c r="L350" s="259">
        <v>21</v>
      </c>
      <c r="M350" s="259">
        <f>G350*(1+L350/100)</f>
        <v>0</v>
      </c>
      <c r="N350" s="257">
        <v>0</v>
      </c>
      <c r="O350" s="257">
        <f>ROUND(E350*N350,2)</f>
        <v>0</v>
      </c>
      <c r="P350" s="257">
        <v>0</v>
      </c>
      <c r="Q350" s="257">
        <f>ROUND(E350*P350,2)</f>
        <v>0</v>
      </c>
      <c r="R350" s="259"/>
      <c r="S350" s="259" t="s">
        <v>259</v>
      </c>
      <c r="T350" s="260" t="s">
        <v>300</v>
      </c>
      <c r="U350" s="221">
        <v>9.7000000000000003E-2</v>
      </c>
      <c r="V350" s="221">
        <f>ROUND(E350*U350,2)</f>
        <v>7.37</v>
      </c>
      <c r="W350" s="221"/>
      <c r="X350" s="221" t="s">
        <v>401</v>
      </c>
      <c r="Y350" s="221" t="s">
        <v>262</v>
      </c>
      <c r="Z350" s="210"/>
      <c r="AA350" s="210"/>
      <c r="AB350" s="210"/>
      <c r="AC350" s="210"/>
      <c r="AD350" s="210"/>
      <c r="AE350" s="210"/>
      <c r="AF350" s="210"/>
      <c r="AG350" s="210" t="s">
        <v>402</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x14ac:dyDescent="0.2">
      <c r="A351" s="224" t="s">
        <v>254</v>
      </c>
      <c r="B351" s="225" t="s">
        <v>147</v>
      </c>
      <c r="C351" s="244" t="s">
        <v>148</v>
      </c>
      <c r="D351" s="226"/>
      <c r="E351" s="227"/>
      <c r="F351" s="228"/>
      <c r="G351" s="228">
        <f>SUMIF(AG352:AG376,"&lt;&gt;NOR",G352:G376)</f>
        <v>0</v>
      </c>
      <c r="H351" s="228"/>
      <c r="I351" s="228">
        <f>SUM(I352:I376)</f>
        <v>0</v>
      </c>
      <c r="J351" s="228"/>
      <c r="K351" s="228">
        <f>SUM(K352:K376)</f>
        <v>0</v>
      </c>
      <c r="L351" s="228"/>
      <c r="M351" s="228">
        <f>SUM(M352:M376)</f>
        <v>0</v>
      </c>
      <c r="N351" s="227"/>
      <c r="O351" s="227">
        <f>SUM(O352:O376)</f>
        <v>0.31000000000000005</v>
      </c>
      <c r="P351" s="227"/>
      <c r="Q351" s="227">
        <f>SUM(Q352:Q376)</f>
        <v>0</v>
      </c>
      <c r="R351" s="228"/>
      <c r="S351" s="228"/>
      <c r="T351" s="229"/>
      <c r="U351" s="223"/>
      <c r="V351" s="223">
        <f>SUM(V352:V376)</f>
        <v>32.449999999999996</v>
      </c>
      <c r="W351" s="223"/>
      <c r="X351" s="223"/>
      <c r="Y351" s="223"/>
      <c r="AG351" t="s">
        <v>255</v>
      </c>
    </row>
    <row r="352" spans="1:60" ht="22.5" outlineLevel="1" x14ac:dyDescent="0.2">
      <c r="A352" s="234">
        <v>122</v>
      </c>
      <c r="B352" s="235" t="s">
        <v>1537</v>
      </c>
      <c r="C352" s="245" t="s">
        <v>1538</v>
      </c>
      <c r="D352" s="236" t="s">
        <v>298</v>
      </c>
      <c r="E352" s="237">
        <v>26.4435</v>
      </c>
      <c r="F352" s="238"/>
      <c r="G352" s="239">
        <f>ROUND(E352*F352,2)</f>
        <v>0</v>
      </c>
      <c r="H352" s="238"/>
      <c r="I352" s="239">
        <f>ROUND(E352*H352,2)</f>
        <v>0</v>
      </c>
      <c r="J352" s="238"/>
      <c r="K352" s="239">
        <f>ROUND(E352*J352,2)</f>
        <v>0</v>
      </c>
      <c r="L352" s="239">
        <v>21</v>
      </c>
      <c r="M352" s="239">
        <f>G352*(1+L352/100)</f>
        <v>0</v>
      </c>
      <c r="N352" s="237">
        <v>5.9800000000000001E-3</v>
      </c>
      <c r="O352" s="237">
        <f>ROUND(E352*N352,2)</f>
        <v>0.16</v>
      </c>
      <c r="P352" s="237">
        <v>0</v>
      </c>
      <c r="Q352" s="237">
        <f>ROUND(E352*P352,2)</f>
        <v>0</v>
      </c>
      <c r="R352" s="239" t="s">
        <v>1539</v>
      </c>
      <c r="S352" s="239" t="s">
        <v>259</v>
      </c>
      <c r="T352" s="240" t="s">
        <v>300</v>
      </c>
      <c r="U352" s="221">
        <v>0.26600000000000001</v>
      </c>
      <c r="V352" s="221">
        <f>ROUND(E352*U352,2)</f>
        <v>7.03</v>
      </c>
      <c r="W352" s="221"/>
      <c r="X352" s="221" t="s">
        <v>301</v>
      </c>
      <c r="Y352" s="221" t="s">
        <v>262</v>
      </c>
      <c r="Z352" s="210"/>
      <c r="AA352" s="210"/>
      <c r="AB352" s="210"/>
      <c r="AC352" s="210"/>
      <c r="AD352" s="210"/>
      <c r="AE352" s="210"/>
      <c r="AF352" s="210"/>
      <c r="AG352" s="210" t="s">
        <v>302</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2" x14ac:dyDescent="0.2">
      <c r="A353" s="217"/>
      <c r="B353" s="218"/>
      <c r="C353" s="263" t="s">
        <v>1540</v>
      </c>
      <c r="D353" s="251"/>
      <c r="E353" s="252">
        <v>1.28</v>
      </c>
      <c r="F353" s="221"/>
      <c r="G353" s="221"/>
      <c r="H353" s="221"/>
      <c r="I353" s="221"/>
      <c r="J353" s="221"/>
      <c r="K353" s="221"/>
      <c r="L353" s="221"/>
      <c r="M353" s="221"/>
      <c r="N353" s="220"/>
      <c r="O353" s="220"/>
      <c r="P353" s="220"/>
      <c r="Q353" s="220"/>
      <c r="R353" s="221"/>
      <c r="S353" s="221"/>
      <c r="T353" s="221"/>
      <c r="U353" s="221"/>
      <c r="V353" s="221"/>
      <c r="W353" s="221"/>
      <c r="X353" s="221"/>
      <c r="Y353" s="221"/>
      <c r="Z353" s="210"/>
      <c r="AA353" s="210"/>
      <c r="AB353" s="210"/>
      <c r="AC353" s="210"/>
      <c r="AD353" s="210"/>
      <c r="AE353" s="210"/>
      <c r="AF353" s="210"/>
      <c r="AG353" s="210" t="s">
        <v>319</v>
      </c>
      <c r="AH353" s="210">
        <v>5</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3" x14ac:dyDescent="0.2">
      <c r="A354" s="217"/>
      <c r="B354" s="218"/>
      <c r="C354" s="263" t="s">
        <v>1541</v>
      </c>
      <c r="D354" s="251"/>
      <c r="E354" s="252">
        <v>21.512499999999999</v>
      </c>
      <c r="F354" s="221"/>
      <c r="G354" s="221"/>
      <c r="H354" s="221"/>
      <c r="I354" s="221"/>
      <c r="J354" s="221"/>
      <c r="K354" s="221"/>
      <c r="L354" s="221"/>
      <c r="M354" s="221"/>
      <c r="N354" s="220"/>
      <c r="O354" s="220"/>
      <c r="P354" s="220"/>
      <c r="Q354" s="220"/>
      <c r="R354" s="221"/>
      <c r="S354" s="221"/>
      <c r="T354" s="221"/>
      <c r="U354" s="221"/>
      <c r="V354" s="221"/>
      <c r="W354" s="221"/>
      <c r="X354" s="221"/>
      <c r="Y354" s="221"/>
      <c r="Z354" s="210"/>
      <c r="AA354" s="210"/>
      <c r="AB354" s="210"/>
      <c r="AC354" s="210"/>
      <c r="AD354" s="210"/>
      <c r="AE354" s="210"/>
      <c r="AF354" s="210"/>
      <c r="AG354" s="210" t="s">
        <v>319</v>
      </c>
      <c r="AH354" s="210">
        <v>5</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63" t="s">
        <v>1542</v>
      </c>
      <c r="D355" s="251"/>
      <c r="E355" s="252">
        <v>3.6509999999999998</v>
      </c>
      <c r="F355" s="221"/>
      <c r="G355" s="221"/>
      <c r="H355" s="221"/>
      <c r="I355" s="221"/>
      <c r="J355" s="221"/>
      <c r="K355" s="221"/>
      <c r="L355" s="221"/>
      <c r="M355" s="221"/>
      <c r="N355" s="220"/>
      <c r="O355" s="220"/>
      <c r="P355" s="220"/>
      <c r="Q355" s="220"/>
      <c r="R355" s="221"/>
      <c r="S355" s="221"/>
      <c r="T355" s="221"/>
      <c r="U355" s="221"/>
      <c r="V355" s="221"/>
      <c r="W355" s="221"/>
      <c r="X355" s="221"/>
      <c r="Y355" s="221"/>
      <c r="Z355" s="210"/>
      <c r="AA355" s="210"/>
      <c r="AB355" s="210"/>
      <c r="AC355" s="210"/>
      <c r="AD355" s="210"/>
      <c r="AE355" s="210"/>
      <c r="AF355" s="210"/>
      <c r="AG355" s="210" t="s">
        <v>319</v>
      </c>
      <c r="AH355" s="210">
        <v>5</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54">
        <v>123</v>
      </c>
      <c r="B356" s="255" t="s">
        <v>1543</v>
      </c>
      <c r="C356" s="262" t="s">
        <v>1544</v>
      </c>
      <c r="D356" s="256" t="s">
        <v>298</v>
      </c>
      <c r="E356" s="257">
        <v>39.103000000000002</v>
      </c>
      <c r="F356" s="258"/>
      <c r="G356" s="259">
        <f>ROUND(E356*F356,2)</f>
        <v>0</v>
      </c>
      <c r="H356" s="258"/>
      <c r="I356" s="259">
        <f>ROUND(E356*H356,2)</f>
        <v>0</v>
      </c>
      <c r="J356" s="258"/>
      <c r="K356" s="259">
        <f>ROUND(E356*J356,2)</f>
        <v>0</v>
      </c>
      <c r="L356" s="259">
        <v>21</v>
      </c>
      <c r="M356" s="259">
        <f>G356*(1+L356/100)</f>
        <v>0</v>
      </c>
      <c r="N356" s="257">
        <v>2.1000000000000001E-4</v>
      </c>
      <c r="O356" s="257">
        <f>ROUND(E356*N356,2)</f>
        <v>0.01</v>
      </c>
      <c r="P356" s="257">
        <v>0</v>
      </c>
      <c r="Q356" s="257">
        <f>ROUND(E356*P356,2)</f>
        <v>0</v>
      </c>
      <c r="R356" s="259" t="s">
        <v>1539</v>
      </c>
      <c r="S356" s="259" t="s">
        <v>259</v>
      </c>
      <c r="T356" s="260" t="s">
        <v>300</v>
      </c>
      <c r="U356" s="221">
        <v>9.5000000000000001E-2</v>
      </c>
      <c r="V356" s="221">
        <f>ROUND(E356*U356,2)</f>
        <v>3.71</v>
      </c>
      <c r="W356" s="221"/>
      <c r="X356" s="221" t="s">
        <v>301</v>
      </c>
      <c r="Y356" s="221" t="s">
        <v>262</v>
      </c>
      <c r="Z356" s="210"/>
      <c r="AA356" s="210"/>
      <c r="AB356" s="210"/>
      <c r="AC356" s="210"/>
      <c r="AD356" s="210"/>
      <c r="AE356" s="210"/>
      <c r="AF356" s="210"/>
      <c r="AG356" s="210" t="s">
        <v>302</v>
      </c>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1" x14ac:dyDescent="0.2">
      <c r="A357" s="234">
        <v>124</v>
      </c>
      <c r="B357" s="235" t="s">
        <v>1545</v>
      </c>
      <c r="C357" s="245" t="s">
        <v>1546</v>
      </c>
      <c r="D357" s="236" t="s">
        <v>298</v>
      </c>
      <c r="E357" s="237">
        <v>39.103000000000002</v>
      </c>
      <c r="F357" s="238"/>
      <c r="G357" s="239">
        <f>ROUND(E357*F357,2)</f>
        <v>0</v>
      </c>
      <c r="H357" s="238"/>
      <c r="I357" s="239">
        <f>ROUND(E357*H357,2)</f>
        <v>0</v>
      </c>
      <c r="J357" s="238"/>
      <c r="K357" s="239">
        <f>ROUND(E357*J357,2)</f>
        <v>0</v>
      </c>
      <c r="L357" s="239">
        <v>21</v>
      </c>
      <c r="M357" s="239">
        <f>G357*(1+L357/100)</f>
        <v>0</v>
      </c>
      <c r="N357" s="237">
        <v>3.3999999999999998E-3</v>
      </c>
      <c r="O357" s="237">
        <f>ROUND(E357*N357,2)</f>
        <v>0.13</v>
      </c>
      <c r="P357" s="237">
        <v>0</v>
      </c>
      <c r="Q357" s="237">
        <f>ROUND(E357*P357,2)</f>
        <v>0</v>
      </c>
      <c r="R357" s="239" t="s">
        <v>1539</v>
      </c>
      <c r="S357" s="239" t="s">
        <v>259</v>
      </c>
      <c r="T357" s="240" t="s">
        <v>300</v>
      </c>
      <c r="U357" s="221">
        <v>0.38500000000000001</v>
      </c>
      <c r="V357" s="221">
        <f>ROUND(E357*U357,2)</f>
        <v>15.05</v>
      </c>
      <c r="W357" s="221"/>
      <c r="X357" s="221" t="s">
        <v>301</v>
      </c>
      <c r="Y357" s="221" t="s">
        <v>262</v>
      </c>
      <c r="Z357" s="210"/>
      <c r="AA357" s="210"/>
      <c r="AB357" s="210"/>
      <c r="AC357" s="210"/>
      <c r="AD357" s="210"/>
      <c r="AE357" s="210"/>
      <c r="AF357" s="210"/>
      <c r="AG357" s="210" t="s">
        <v>302</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2" x14ac:dyDescent="0.2">
      <c r="A358" s="217"/>
      <c r="B358" s="218"/>
      <c r="C358" s="246" t="s">
        <v>1547</v>
      </c>
      <c r="D358" s="242"/>
      <c r="E358" s="242"/>
      <c r="F358" s="242"/>
      <c r="G358" s="242"/>
      <c r="H358" s="221"/>
      <c r="I358" s="221"/>
      <c r="J358" s="221"/>
      <c r="K358" s="221"/>
      <c r="L358" s="221"/>
      <c r="M358" s="221"/>
      <c r="N358" s="220"/>
      <c r="O358" s="220"/>
      <c r="P358" s="220"/>
      <c r="Q358" s="220"/>
      <c r="R358" s="221"/>
      <c r="S358" s="221"/>
      <c r="T358" s="221"/>
      <c r="U358" s="221"/>
      <c r="V358" s="221"/>
      <c r="W358" s="221"/>
      <c r="X358" s="221"/>
      <c r="Y358" s="221"/>
      <c r="Z358" s="210"/>
      <c r="AA358" s="210"/>
      <c r="AB358" s="210"/>
      <c r="AC358" s="210"/>
      <c r="AD358" s="210"/>
      <c r="AE358" s="210"/>
      <c r="AF358" s="210"/>
      <c r="AG358" s="210" t="s">
        <v>265</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2" x14ac:dyDescent="0.2">
      <c r="A359" s="217"/>
      <c r="B359" s="218"/>
      <c r="C359" s="263" t="s">
        <v>1548</v>
      </c>
      <c r="D359" s="251"/>
      <c r="E359" s="252">
        <v>22.202999999999999</v>
      </c>
      <c r="F359" s="221"/>
      <c r="G359" s="221"/>
      <c r="H359" s="221"/>
      <c r="I359" s="221"/>
      <c r="J359" s="221"/>
      <c r="K359" s="221"/>
      <c r="L359" s="221"/>
      <c r="M359" s="221"/>
      <c r="N359" s="220"/>
      <c r="O359" s="220"/>
      <c r="P359" s="220"/>
      <c r="Q359" s="220"/>
      <c r="R359" s="221"/>
      <c r="S359" s="221"/>
      <c r="T359" s="221"/>
      <c r="U359" s="221"/>
      <c r="V359" s="221"/>
      <c r="W359" s="221"/>
      <c r="X359" s="221"/>
      <c r="Y359" s="221"/>
      <c r="Z359" s="210"/>
      <c r="AA359" s="210"/>
      <c r="AB359" s="210"/>
      <c r="AC359" s="210"/>
      <c r="AD359" s="210"/>
      <c r="AE359" s="210"/>
      <c r="AF359" s="210"/>
      <c r="AG359" s="210" t="s">
        <v>319</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63" t="s">
        <v>1549</v>
      </c>
      <c r="D360" s="251"/>
      <c r="E360" s="252">
        <v>11.614000000000001</v>
      </c>
      <c r="F360" s="221"/>
      <c r="G360" s="221"/>
      <c r="H360" s="221"/>
      <c r="I360" s="221"/>
      <c r="J360" s="221"/>
      <c r="K360" s="221"/>
      <c r="L360" s="221"/>
      <c r="M360" s="221"/>
      <c r="N360" s="220"/>
      <c r="O360" s="220"/>
      <c r="P360" s="220"/>
      <c r="Q360" s="220"/>
      <c r="R360" s="221"/>
      <c r="S360" s="221"/>
      <c r="T360" s="221"/>
      <c r="U360" s="221"/>
      <c r="V360" s="221"/>
      <c r="W360" s="221"/>
      <c r="X360" s="221"/>
      <c r="Y360" s="221"/>
      <c r="Z360" s="210"/>
      <c r="AA360" s="210"/>
      <c r="AB360" s="210"/>
      <c r="AC360" s="210"/>
      <c r="AD360" s="210"/>
      <c r="AE360" s="210"/>
      <c r="AF360" s="210"/>
      <c r="AG360" s="210" t="s">
        <v>319</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3" x14ac:dyDescent="0.2">
      <c r="A361" s="217"/>
      <c r="B361" s="218"/>
      <c r="C361" s="263" t="s">
        <v>1550</v>
      </c>
      <c r="D361" s="251"/>
      <c r="E361" s="252">
        <v>2.3359999999999999</v>
      </c>
      <c r="F361" s="221"/>
      <c r="G361" s="221"/>
      <c r="H361" s="221"/>
      <c r="I361" s="221"/>
      <c r="J361" s="221"/>
      <c r="K361" s="221"/>
      <c r="L361" s="221"/>
      <c r="M361" s="221"/>
      <c r="N361" s="220"/>
      <c r="O361" s="220"/>
      <c r="P361" s="220"/>
      <c r="Q361" s="220"/>
      <c r="R361" s="221"/>
      <c r="S361" s="221"/>
      <c r="T361" s="221"/>
      <c r="U361" s="221"/>
      <c r="V361" s="221"/>
      <c r="W361" s="221"/>
      <c r="X361" s="221"/>
      <c r="Y361" s="221"/>
      <c r="Z361" s="210"/>
      <c r="AA361" s="210"/>
      <c r="AB361" s="210"/>
      <c r="AC361" s="210"/>
      <c r="AD361" s="210"/>
      <c r="AE361" s="210"/>
      <c r="AF361" s="210"/>
      <c r="AG361" s="210" t="s">
        <v>319</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3" x14ac:dyDescent="0.2">
      <c r="A362" s="217"/>
      <c r="B362" s="218"/>
      <c r="C362" s="263" t="s">
        <v>1551</v>
      </c>
      <c r="D362" s="251"/>
      <c r="E362" s="252">
        <v>2.95</v>
      </c>
      <c r="F362" s="221"/>
      <c r="G362" s="221"/>
      <c r="H362" s="221"/>
      <c r="I362" s="221"/>
      <c r="J362" s="221"/>
      <c r="K362" s="221"/>
      <c r="L362" s="221"/>
      <c r="M362" s="221"/>
      <c r="N362" s="220"/>
      <c r="O362" s="220"/>
      <c r="P362" s="220"/>
      <c r="Q362" s="220"/>
      <c r="R362" s="221"/>
      <c r="S362" s="221"/>
      <c r="T362" s="221"/>
      <c r="U362" s="221"/>
      <c r="V362" s="221"/>
      <c r="W362" s="221"/>
      <c r="X362" s="221"/>
      <c r="Y362" s="221"/>
      <c r="Z362" s="210"/>
      <c r="AA362" s="210"/>
      <c r="AB362" s="210"/>
      <c r="AC362" s="210"/>
      <c r="AD362" s="210"/>
      <c r="AE362" s="210"/>
      <c r="AF362" s="210"/>
      <c r="AG362" s="210" t="s">
        <v>319</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
      <c r="A363" s="234">
        <v>125</v>
      </c>
      <c r="B363" s="235" t="s">
        <v>1552</v>
      </c>
      <c r="C363" s="245" t="s">
        <v>1553</v>
      </c>
      <c r="D363" s="236" t="s">
        <v>309</v>
      </c>
      <c r="E363" s="237">
        <v>41.23</v>
      </c>
      <c r="F363" s="238"/>
      <c r="G363" s="239">
        <f>ROUND(E363*F363,2)</f>
        <v>0</v>
      </c>
      <c r="H363" s="238"/>
      <c r="I363" s="239">
        <f>ROUND(E363*H363,2)</f>
        <v>0</v>
      </c>
      <c r="J363" s="238"/>
      <c r="K363" s="239">
        <f>ROUND(E363*J363,2)</f>
        <v>0</v>
      </c>
      <c r="L363" s="239">
        <v>21</v>
      </c>
      <c r="M363" s="239">
        <f>G363*(1+L363/100)</f>
        <v>0</v>
      </c>
      <c r="N363" s="237">
        <v>2.9E-4</v>
      </c>
      <c r="O363" s="237">
        <f>ROUND(E363*N363,2)</f>
        <v>0.01</v>
      </c>
      <c r="P363" s="237">
        <v>0</v>
      </c>
      <c r="Q363" s="237">
        <f>ROUND(E363*P363,2)</f>
        <v>0</v>
      </c>
      <c r="R363" s="239" t="s">
        <v>1539</v>
      </c>
      <c r="S363" s="239" t="s">
        <v>259</v>
      </c>
      <c r="T363" s="240" t="s">
        <v>300</v>
      </c>
      <c r="U363" s="221">
        <v>0.11</v>
      </c>
      <c r="V363" s="221">
        <f>ROUND(E363*U363,2)</f>
        <v>4.54</v>
      </c>
      <c r="W363" s="221"/>
      <c r="X363" s="221" t="s">
        <v>301</v>
      </c>
      <c r="Y363" s="221" t="s">
        <v>262</v>
      </c>
      <c r="Z363" s="210"/>
      <c r="AA363" s="210"/>
      <c r="AB363" s="210"/>
      <c r="AC363" s="210"/>
      <c r="AD363" s="210"/>
      <c r="AE363" s="210"/>
      <c r="AF363" s="210"/>
      <c r="AG363" s="210" t="s">
        <v>302</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2" x14ac:dyDescent="0.2">
      <c r="A364" s="217"/>
      <c r="B364" s="218"/>
      <c r="C364" s="263" t="s">
        <v>1554</v>
      </c>
      <c r="D364" s="251"/>
      <c r="E364" s="252">
        <v>19.73</v>
      </c>
      <c r="F364" s="221"/>
      <c r="G364" s="221"/>
      <c r="H364" s="221"/>
      <c r="I364" s="221"/>
      <c r="J364" s="221"/>
      <c r="K364" s="221"/>
      <c r="L364" s="221"/>
      <c r="M364" s="221"/>
      <c r="N364" s="220"/>
      <c r="O364" s="220"/>
      <c r="P364" s="220"/>
      <c r="Q364" s="220"/>
      <c r="R364" s="221"/>
      <c r="S364" s="221"/>
      <c r="T364" s="221"/>
      <c r="U364" s="221"/>
      <c r="V364" s="221"/>
      <c r="W364" s="221"/>
      <c r="X364" s="221"/>
      <c r="Y364" s="221"/>
      <c r="Z364" s="210"/>
      <c r="AA364" s="210"/>
      <c r="AB364" s="210"/>
      <c r="AC364" s="210"/>
      <c r="AD364" s="210"/>
      <c r="AE364" s="210"/>
      <c r="AF364" s="210"/>
      <c r="AG364" s="210" t="s">
        <v>319</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3" x14ac:dyDescent="0.2">
      <c r="A365" s="217"/>
      <c r="B365" s="218"/>
      <c r="C365" s="263" t="s">
        <v>1555</v>
      </c>
      <c r="D365" s="251"/>
      <c r="E365" s="252">
        <v>11.44</v>
      </c>
      <c r="F365" s="221"/>
      <c r="G365" s="221"/>
      <c r="H365" s="221"/>
      <c r="I365" s="221"/>
      <c r="J365" s="221"/>
      <c r="K365" s="221"/>
      <c r="L365" s="221"/>
      <c r="M365" s="221"/>
      <c r="N365" s="220"/>
      <c r="O365" s="220"/>
      <c r="P365" s="220"/>
      <c r="Q365" s="220"/>
      <c r="R365" s="221"/>
      <c r="S365" s="221"/>
      <c r="T365" s="221"/>
      <c r="U365" s="221"/>
      <c r="V365" s="221"/>
      <c r="W365" s="221"/>
      <c r="X365" s="221"/>
      <c r="Y365" s="221"/>
      <c r="Z365" s="210"/>
      <c r="AA365" s="210"/>
      <c r="AB365" s="210"/>
      <c r="AC365" s="210"/>
      <c r="AD365" s="210"/>
      <c r="AE365" s="210"/>
      <c r="AF365" s="210"/>
      <c r="AG365" s="210" t="s">
        <v>319</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3" x14ac:dyDescent="0.2">
      <c r="A366" s="217"/>
      <c r="B366" s="218"/>
      <c r="C366" s="263" t="s">
        <v>1556</v>
      </c>
      <c r="D366" s="251"/>
      <c r="E366" s="252">
        <v>4.66</v>
      </c>
      <c r="F366" s="221"/>
      <c r="G366" s="221"/>
      <c r="H366" s="221"/>
      <c r="I366" s="221"/>
      <c r="J366" s="221"/>
      <c r="K366" s="221"/>
      <c r="L366" s="221"/>
      <c r="M366" s="221"/>
      <c r="N366" s="220"/>
      <c r="O366" s="220"/>
      <c r="P366" s="220"/>
      <c r="Q366" s="220"/>
      <c r="R366" s="221"/>
      <c r="S366" s="221"/>
      <c r="T366" s="221"/>
      <c r="U366" s="221"/>
      <c r="V366" s="221"/>
      <c r="W366" s="221"/>
      <c r="X366" s="221"/>
      <c r="Y366" s="221"/>
      <c r="Z366" s="210"/>
      <c r="AA366" s="210"/>
      <c r="AB366" s="210"/>
      <c r="AC366" s="210"/>
      <c r="AD366" s="210"/>
      <c r="AE366" s="210"/>
      <c r="AF366" s="210"/>
      <c r="AG366" s="210" t="s">
        <v>319</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3" x14ac:dyDescent="0.2">
      <c r="A367" s="217"/>
      <c r="B367" s="218"/>
      <c r="C367" s="263" t="s">
        <v>1557</v>
      </c>
      <c r="D367" s="251"/>
      <c r="E367" s="252">
        <v>5.4</v>
      </c>
      <c r="F367" s="221"/>
      <c r="G367" s="221"/>
      <c r="H367" s="221"/>
      <c r="I367" s="221"/>
      <c r="J367" s="221"/>
      <c r="K367" s="221"/>
      <c r="L367" s="221"/>
      <c r="M367" s="221"/>
      <c r="N367" s="220"/>
      <c r="O367" s="220"/>
      <c r="P367" s="220"/>
      <c r="Q367" s="220"/>
      <c r="R367" s="221"/>
      <c r="S367" s="221"/>
      <c r="T367" s="221"/>
      <c r="U367" s="221"/>
      <c r="V367" s="221"/>
      <c r="W367" s="221"/>
      <c r="X367" s="221"/>
      <c r="Y367" s="221"/>
      <c r="Z367" s="210"/>
      <c r="AA367" s="210"/>
      <c r="AB367" s="210"/>
      <c r="AC367" s="210"/>
      <c r="AD367" s="210"/>
      <c r="AE367" s="210"/>
      <c r="AF367" s="210"/>
      <c r="AG367" s="210" t="s">
        <v>319</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34">
        <v>126</v>
      </c>
      <c r="B368" s="235" t="s">
        <v>1558</v>
      </c>
      <c r="C368" s="245" t="s">
        <v>1559</v>
      </c>
      <c r="D368" s="236" t="s">
        <v>393</v>
      </c>
      <c r="E368" s="237">
        <v>20</v>
      </c>
      <c r="F368" s="238"/>
      <c r="G368" s="239">
        <f>ROUND(E368*F368,2)</f>
        <v>0</v>
      </c>
      <c r="H368" s="238"/>
      <c r="I368" s="239">
        <f>ROUND(E368*H368,2)</f>
        <v>0</v>
      </c>
      <c r="J368" s="238"/>
      <c r="K368" s="239">
        <f>ROUND(E368*J368,2)</f>
        <v>0</v>
      </c>
      <c r="L368" s="239">
        <v>21</v>
      </c>
      <c r="M368" s="239">
        <f>G368*(1+L368/100)</f>
        <v>0</v>
      </c>
      <c r="N368" s="237">
        <v>1.1E-4</v>
      </c>
      <c r="O368" s="237">
        <f>ROUND(E368*N368,2)</f>
        <v>0</v>
      </c>
      <c r="P368" s="237">
        <v>0</v>
      </c>
      <c r="Q368" s="237">
        <f>ROUND(E368*P368,2)</f>
        <v>0</v>
      </c>
      <c r="R368" s="239" t="s">
        <v>1539</v>
      </c>
      <c r="S368" s="239" t="s">
        <v>259</v>
      </c>
      <c r="T368" s="240" t="s">
        <v>300</v>
      </c>
      <c r="U368" s="221">
        <v>6.7000000000000004E-2</v>
      </c>
      <c r="V368" s="221">
        <f>ROUND(E368*U368,2)</f>
        <v>1.34</v>
      </c>
      <c r="W368" s="221"/>
      <c r="X368" s="221" t="s">
        <v>301</v>
      </c>
      <c r="Y368" s="221" t="s">
        <v>262</v>
      </c>
      <c r="Z368" s="210"/>
      <c r="AA368" s="210"/>
      <c r="AB368" s="210"/>
      <c r="AC368" s="210"/>
      <c r="AD368" s="210"/>
      <c r="AE368" s="210"/>
      <c r="AF368" s="210"/>
      <c r="AG368" s="210" t="s">
        <v>302</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2" x14ac:dyDescent="0.2">
      <c r="A369" s="217"/>
      <c r="B369" s="218"/>
      <c r="C369" s="263" t="s">
        <v>1560</v>
      </c>
      <c r="D369" s="251"/>
      <c r="E369" s="252">
        <v>8</v>
      </c>
      <c r="F369" s="221"/>
      <c r="G369" s="221"/>
      <c r="H369" s="221"/>
      <c r="I369" s="221"/>
      <c r="J369" s="221"/>
      <c r="K369" s="221"/>
      <c r="L369" s="221"/>
      <c r="M369" s="221"/>
      <c r="N369" s="220"/>
      <c r="O369" s="220"/>
      <c r="P369" s="220"/>
      <c r="Q369" s="220"/>
      <c r="R369" s="221"/>
      <c r="S369" s="221"/>
      <c r="T369" s="221"/>
      <c r="U369" s="221"/>
      <c r="V369" s="221"/>
      <c r="W369" s="221"/>
      <c r="X369" s="221"/>
      <c r="Y369" s="221"/>
      <c r="Z369" s="210"/>
      <c r="AA369" s="210"/>
      <c r="AB369" s="210"/>
      <c r="AC369" s="210"/>
      <c r="AD369" s="210"/>
      <c r="AE369" s="210"/>
      <c r="AF369" s="210"/>
      <c r="AG369" s="210" t="s">
        <v>319</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3" x14ac:dyDescent="0.2">
      <c r="A370" s="217"/>
      <c r="B370" s="218"/>
      <c r="C370" s="263" t="s">
        <v>1561</v>
      </c>
      <c r="D370" s="251"/>
      <c r="E370" s="252">
        <v>4</v>
      </c>
      <c r="F370" s="221"/>
      <c r="G370" s="221"/>
      <c r="H370" s="221"/>
      <c r="I370" s="221"/>
      <c r="J370" s="221"/>
      <c r="K370" s="221"/>
      <c r="L370" s="221"/>
      <c r="M370" s="221"/>
      <c r="N370" s="220"/>
      <c r="O370" s="220"/>
      <c r="P370" s="220"/>
      <c r="Q370" s="220"/>
      <c r="R370" s="221"/>
      <c r="S370" s="221"/>
      <c r="T370" s="221"/>
      <c r="U370" s="221"/>
      <c r="V370" s="221"/>
      <c r="W370" s="221"/>
      <c r="X370" s="221"/>
      <c r="Y370" s="221"/>
      <c r="Z370" s="210"/>
      <c r="AA370" s="210"/>
      <c r="AB370" s="210"/>
      <c r="AC370" s="210"/>
      <c r="AD370" s="210"/>
      <c r="AE370" s="210"/>
      <c r="AF370" s="210"/>
      <c r="AG370" s="210" t="s">
        <v>319</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
      <c r="A371" s="217"/>
      <c r="B371" s="218"/>
      <c r="C371" s="263" t="s">
        <v>1562</v>
      </c>
      <c r="D371" s="251"/>
      <c r="E371" s="252">
        <v>4</v>
      </c>
      <c r="F371" s="221"/>
      <c r="G371" s="221"/>
      <c r="H371" s="221"/>
      <c r="I371" s="221"/>
      <c r="J371" s="221"/>
      <c r="K371" s="221"/>
      <c r="L371" s="221"/>
      <c r="M371" s="221"/>
      <c r="N371" s="220"/>
      <c r="O371" s="220"/>
      <c r="P371" s="220"/>
      <c r="Q371" s="220"/>
      <c r="R371" s="221"/>
      <c r="S371" s="221"/>
      <c r="T371" s="221"/>
      <c r="U371" s="221"/>
      <c r="V371" s="221"/>
      <c r="W371" s="221"/>
      <c r="X371" s="221"/>
      <c r="Y371" s="221"/>
      <c r="Z371" s="210"/>
      <c r="AA371" s="210"/>
      <c r="AB371" s="210"/>
      <c r="AC371" s="210"/>
      <c r="AD371" s="210"/>
      <c r="AE371" s="210"/>
      <c r="AF371" s="210"/>
      <c r="AG371" s="210" t="s">
        <v>319</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63" t="s">
        <v>1563</v>
      </c>
      <c r="D372" s="251"/>
      <c r="E372" s="252">
        <v>4</v>
      </c>
      <c r="F372" s="221"/>
      <c r="G372" s="221"/>
      <c r="H372" s="221"/>
      <c r="I372" s="221"/>
      <c r="J372" s="221"/>
      <c r="K372" s="221"/>
      <c r="L372" s="221"/>
      <c r="M372" s="221"/>
      <c r="N372" s="220"/>
      <c r="O372" s="220"/>
      <c r="P372" s="220"/>
      <c r="Q372" s="220"/>
      <c r="R372" s="221"/>
      <c r="S372" s="221"/>
      <c r="T372" s="221"/>
      <c r="U372" s="221"/>
      <c r="V372" s="221"/>
      <c r="W372" s="221"/>
      <c r="X372" s="221"/>
      <c r="Y372" s="221"/>
      <c r="Z372" s="210"/>
      <c r="AA372" s="210"/>
      <c r="AB372" s="210"/>
      <c r="AC372" s="210"/>
      <c r="AD372" s="210"/>
      <c r="AE372" s="210"/>
      <c r="AF372" s="210"/>
      <c r="AG372" s="210" t="s">
        <v>319</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34">
        <v>127</v>
      </c>
      <c r="B373" s="235" t="s">
        <v>1564</v>
      </c>
      <c r="C373" s="245" t="s">
        <v>1565</v>
      </c>
      <c r="D373" s="236" t="s">
        <v>309</v>
      </c>
      <c r="E373" s="237">
        <v>2.1</v>
      </c>
      <c r="F373" s="238"/>
      <c r="G373" s="239">
        <f>ROUND(E373*F373,2)</f>
        <v>0</v>
      </c>
      <c r="H373" s="238"/>
      <c r="I373" s="239">
        <f>ROUND(E373*H373,2)</f>
        <v>0</v>
      </c>
      <c r="J373" s="238"/>
      <c r="K373" s="239">
        <f>ROUND(E373*J373,2)</f>
        <v>0</v>
      </c>
      <c r="L373" s="239">
        <v>21</v>
      </c>
      <c r="M373" s="239">
        <f>G373*(1+L373/100)</f>
        <v>0</v>
      </c>
      <c r="N373" s="237">
        <v>2.9E-4</v>
      </c>
      <c r="O373" s="237">
        <f>ROUND(E373*N373,2)</f>
        <v>0</v>
      </c>
      <c r="P373" s="237">
        <v>0</v>
      </c>
      <c r="Q373" s="237">
        <f>ROUND(E373*P373,2)</f>
        <v>0</v>
      </c>
      <c r="R373" s="239" t="s">
        <v>1539</v>
      </c>
      <c r="S373" s="239" t="s">
        <v>259</v>
      </c>
      <c r="T373" s="240" t="s">
        <v>300</v>
      </c>
      <c r="U373" s="221">
        <v>0.14000000000000001</v>
      </c>
      <c r="V373" s="221">
        <f>ROUND(E373*U373,2)</f>
        <v>0.28999999999999998</v>
      </c>
      <c r="W373" s="221"/>
      <c r="X373" s="221" t="s">
        <v>301</v>
      </c>
      <c r="Y373" s="221" t="s">
        <v>262</v>
      </c>
      <c r="Z373" s="210"/>
      <c r="AA373" s="210"/>
      <c r="AB373" s="210"/>
      <c r="AC373" s="210"/>
      <c r="AD373" s="210"/>
      <c r="AE373" s="210"/>
      <c r="AF373" s="210"/>
      <c r="AG373" s="210" t="s">
        <v>302</v>
      </c>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2" x14ac:dyDescent="0.2">
      <c r="A374" s="217"/>
      <c r="B374" s="218"/>
      <c r="C374" s="263" t="s">
        <v>1566</v>
      </c>
      <c r="D374" s="251"/>
      <c r="E374" s="252">
        <v>2.1</v>
      </c>
      <c r="F374" s="221"/>
      <c r="G374" s="221"/>
      <c r="H374" s="221"/>
      <c r="I374" s="221"/>
      <c r="J374" s="221"/>
      <c r="K374" s="221"/>
      <c r="L374" s="221"/>
      <c r="M374" s="221"/>
      <c r="N374" s="220"/>
      <c r="O374" s="220"/>
      <c r="P374" s="220"/>
      <c r="Q374" s="220"/>
      <c r="R374" s="221"/>
      <c r="S374" s="221"/>
      <c r="T374" s="221"/>
      <c r="U374" s="221"/>
      <c r="V374" s="221"/>
      <c r="W374" s="221"/>
      <c r="X374" s="221"/>
      <c r="Y374" s="221"/>
      <c r="Z374" s="210"/>
      <c r="AA374" s="210"/>
      <c r="AB374" s="210"/>
      <c r="AC374" s="210"/>
      <c r="AD374" s="210"/>
      <c r="AE374" s="210"/>
      <c r="AF374" s="210"/>
      <c r="AG374" s="210" t="s">
        <v>319</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34">
        <v>128</v>
      </c>
      <c r="B375" s="235" t="s">
        <v>1567</v>
      </c>
      <c r="C375" s="245" t="s">
        <v>1568</v>
      </c>
      <c r="D375" s="236" t="s">
        <v>400</v>
      </c>
      <c r="E375" s="237">
        <v>0.31406000000000001</v>
      </c>
      <c r="F375" s="238"/>
      <c r="G375" s="239">
        <f>ROUND(E375*F375,2)</f>
        <v>0</v>
      </c>
      <c r="H375" s="238"/>
      <c r="I375" s="239">
        <f>ROUND(E375*H375,2)</f>
        <v>0</v>
      </c>
      <c r="J375" s="238"/>
      <c r="K375" s="239">
        <f>ROUND(E375*J375,2)</f>
        <v>0</v>
      </c>
      <c r="L375" s="239">
        <v>21</v>
      </c>
      <c r="M375" s="239">
        <f>G375*(1+L375/100)</f>
        <v>0</v>
      </c>
      <c r="N375" s="237">
        <v>0</v>
      </c>
      <c r="O375" s="237">
        <f>ROUND(E375*N375,2)</f>
        <v>0</v>
      </c>
      <c r="P375" s="237">
        <v>0</v>
      </c>
      <c r="Q375" s="237">
        <f>ROUND(E375*P375,2)</f>
        <v>0</v>
      </c>
      <c r="R375" s="239" t="s">
        <v>1539</v>
      </c>
      <c r="S375" s="239" t="s">
        <v>259</v>
      </c>
      <c r="T375" s="240" t="s">
        <v>300</v>
      </c>
      <c r="U375" s="221">
        <v>1.5669999999999999</v>
      </c>
      <c r="V375" s="221">
        <f>ROUND(E375*U375,2)</f>
        <v>0.49</v>
      </c>
      <c r="W375" s="221"/>
      <c r="X375" s="221" t="s">
        <v>401</v>
      </c>
      <c r="Y375" s="221" t="s">
        <v>262</v>
      </c>
      <c r="Z375" s="210"/>
      <c r="AA375" s="210"/>
      <c r="AB375" s="210"/>
      <c r="AC375" s="210"/>
      <c r="AD375" s="210"/>
      <c r="AE375" s="210"/>
      <c r="AF375" s="210"/>
      <c r="AG375" s="210" t="s">
        <v>402</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2" x14ac:dyDescent="0.2">
      <c r="A376" s="217"/>
      <c r="B376" s="218"/>
      <c r="C376" s="261" t="s">
        <v>1569</v>
      </c>
      <c r="D376" s="253"/>
      <c r="E376" s="253"/>
      <c r="F376" s="253"/>
      <c r="G376" s="253"/>
      <c r="H376" s="221"/>
      <c r="I376" s="221"/>
      <c r="J376" s="221"/>
      <c r="K376" s="221"/>
      <c r="L376" s="221"/>
      <c r="M376" s="221"/>
      <c r="N376" s="220"/>
      <c r="O376" s="220"/>
      <c r="P376" s="220"/>
      <c r="Q376" s="220"/>
      <c r="R376" s="221"/>
      <c r="S376" s="221"/>
      <c r="T376" s="221"/>
      <c r="U376" s="221"/>
      <c r="V376" s="221"/>
      <c r="W376" s="221"/>
      <c r="X376" s="221"/>
      <c r="Y376" s="221"/>
      <c r="Z376" s="210"/>
      <c r="AA376" s="210"/>
      <c r="AB376" s="210"/>
      <c r="AC376" s="210"/>
      <c r="AD376" s="210"/>
      <c r="AE376" s="210"/>
      <c r="AF376" s="210"/>
      <c r="AG376" s="210" t="s">
        <v>304</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x14ac:dyDescent="0.2">
      <c r="A377" s="224" t="s">
        <v>254</v>
      </c>
      <c r="B377" s="225" t="s">
        <v>149</v>
      </c>
      <c r="C377" s="244" t="s">
        <v>150</v>
      </c>
      <c r="D377" s="226"/>
      <c r="E377" s="227"/>
      <c r="F377" s="228"/>
      <c r="G377" s="228">
        <f>SUMIF(AG378:AG412,"&lt;&gt;NOR",G378:G412)</f>
        <v>0</v>
      </c>
      <c r="H377" s="228"/>
      <c r="I377" s="228">
        <f>SUM(I378:I412)</f>
        <v>0</v>
      </c>
      <c r="J377" s="228"/>
      <c r="K377" s="228">
        <f>SUM(K378:K412)</f>
        <v>0</v>
      </c>
      <c r="L377" s="228"/>
      <c r="M377" s="228">
        <f>SUM(M378:M412)</f>
        <v>0</v>
      </c>
      <c r="N377" s="227"/>
      <c r="O377" s="227">
        <f>SUM(O378:O412)</f>
        <v>5.13</v>
      </c>
      <c r="P377" s="227"/>
      <c r="Q377" s="227">
        <f>SUM(Q378:Q412)</f>
        <v>0</v>
      </c>
      <c r="R377" s="228"/>
      <c r="S377" s="228"/>
      <c r="T377" s="229"/>
      <c r="U377" s="223"/>
      <c r="V377" s="223">
        <f>SUM(V378:V412)</f>
        <v>445.67000000000007</v>
      </c>
      <c r="W377" s="223"/>
      <c r="X377" s="223"/>
      <c r="Y377" s="223"/>
      <c r="AG377" t="s">
        <v>255</v>
      </c>
    </row>
    <row r="378" spans="1:60" ht="22.5" outlineLevel="1" x14ac:dyDescent="0.2">
      <c r="A378" s="234">
        <v>129</v>
      </c>
      <c r="B378" s="235" t="s">
        <v>1570</v>
      </c>
      <c r="C378" s="245" t="s">
        <v>1571</v>
      </c>
      <c r="D378" s="236" t="s">
        <v>298</v>
      </c>
      <c r="E378" s="237">
        <v>240</v>
      </c>
      <c r="F378" s="238"/>
      <c r="G378" s="239">
        <f>ROUND(E378*F378,2)</f>
        <v>0</v>
      </c>
      <c r="H378" s="238"/>
      <c r="I378" s="239">
        <f>ROUND(E378*H378,2)</f>
        <v>0</v>
      </c>
      <c r="J378" s="238"/>
      <c r="K378" s="239">
        <f>ROUND(E378*J378,2)</f>
        <v>0</v>
      </c>
      <c r="L378" s="239">
        <v>21</v>
      </c>
      <c r="M378" s="239">
        <f>G378*(1+L378/100)</f>
        <v>0</v>
      </c>
      <c r="N378" s="237">
        <v>0</v>
      </c>
      <c r="O378" s="237">
        <f>ROUND(E378*N378,2)</f>
        <v>0</v>
      </c>
      <c r="P378" s="237">
        <v>0</v>
      </c>
      <c r="Q378" s="237">
        <f>ROUND(E378*P378,2)</f>
        <v>0</v>
      </c>
      <c r="R378" s="239" t="s">
        <v>1539</v>
      </c>
      <c r="S378" s="239" t="s">
        <v>259</v>
      </c>
      <c r="T378" s="240" t="s">
        <v>300</v>
      </c>
      <c r="U378" s="221">
        <v>0.84799999999999998</v>
      </c>
      <c r="V378" s="221">
        <f>ROUND(E378*U378,2)</f>
        <v>203.52</v>
      </c>
      <c r="W378" s="221"/>
      <c r="X378" s="221" t="s">
        <v>301</v>
      </c>
      <c r="Y378" s="221" t="s">
        <v>262</v>
      </c>
      <c r="Z378" s="210"/>
      <c r="AA378" s="210"/>
      <c r="AB378" s="210"/>
      <c r="AC378" s="210"/>
      <c r="AD378" s="210"/>
      <c r="AE378" s="210"/>
      <c r="AF378" s="210"/>
      <c r="AG378" s="210" t="s">
        <v>302</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2" x14ac:dyDescent="0.2">
      <c r="A379" s="217"/>
      <c r="B379" s="218"/>
      <c r="C379" s="246" t="s">
        <v>1572</v>
      </c>
      <c r="D379" s="242"/>
      <c r="E379" s="242"/>
      <c r="F379" s="242"/>
      <c r="G379" s="242"/>
      <c r="H379" s="221"/>
      <c r="I379" s="221"/>
      <c r="J379" s="221"/>
      <c r="K379" s="221"/>
      <c r="L379" s="221"/>
      <c r="M379" s="221"/>
      <c r="N379" s="220"/>
      <c r="O379" s="220"/>
      <c r="P379" s="220"/>
      <c r="Q379" s="220"/>
      <c r="R379" s="221"/>
      <c r="S379" s="221"/>
      <c r="T379" s="221"/>
      <c r="U379" s="221"/>
      <c r="V379" s="221"/>
      <c r="W379" s="221"/>
      <c r="X379" s="221"/>
      <c r="Y379" s="221"/>
      <c r="Z379" s="210"/>
      <c r="AA379" s="210"/>
      <c r="AB379" s="210"/>
      <c r="AC379" s="210"/>
      <c r="AD379" s="210"/>
      <c r="AE379" s="210"/>
      <c r="AF379" s="210"/>
      <c r="AG379" s="210" t="s">
        <v>265</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2" x14ac:dyDescent="0.2">
      <c r="A380" s="217"/>
      <c r="B380" s="218"/>
      <c r="C380" s="263" t="s">
        <v>1573</v>
      </c>
      <c r="D380" s="251"/>
      <c r="E380" s="252">
        <v>240</v>
      </c>
      <c r="F380" s="221"/>
      <c r="G380" s="221"/>
      <c r="H380" s="221"/>
      <c r="I380" s="221"/>
      <c r="J380" s="221"/>
      <c r="K380" s="221"/>
      <c r="L380" s="221"/>
      <c r="M380" s="221"/>
      <c r="N380" s="220"/>
      <c r="O380" s="220"/>
      <c r="P380" s="220"/>
      <c r="Q380" s="220"/>
      <c r="R380" s="221"/>
      <c r="S380" s="221"/>
      <c r="T380" s="221"/>
      <c r="U380" s="221"/>
      <c r="V380" s="221"/>
      <c r="W380" s="221"/>
      <c r="X380" s="221"/>
      <c r="Y380" s="221"/>
      <c r="Z380" s="210"/>
      <c r="AA380" s="210"/>
      <c r="AB380" s="210"/>
      <c r="AC380" s="210"/>
      <c r="AD380" s="210"/>
      <c r="AE380" s="210"/>
      <c r="AF380" s="210"/>
      <c r="AG380" s="210" t="s">
        <v>319</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ht="22.5" outlineLevel="1" x14ac:dyDescent="0.2">
      <c r="A381" s="234">
        <v>130</v>
      </c>
      <c r="B381" s="235" t="s">
        <v>1574</v>
      </c>
      <c r="C381" s="245" t="s">
        <v>1575</v>
      </c>
      <c r="D381" s="236" t="s">
        <v>298</v>
      </c>
      <c r="E381" s="237">
        <v>227.76</v>
      </c>
      <c r="F381" s="238"/>
      <c r="G381" s="239">
        <f>ROUND(E381*F381,2)</f>
        <v>0</v>
      </c>
      <c r="H381" s="238"/>
      <c r="I381" s="239">
        <f>ROUND(E381*H381,2)</f>
        <v>0</v>
      </c>
      <c r="J381" s="238"/>
      <c r="K381" s="239">
        <f>ROUND(E381*J381,2)</f>
        <v>0</v>
      </c>
      <c r="L381" s="239">
        <v>21</v>
      </c>
      <c r="M381" s="239">
        <f>G381*(1+L381/100)</f>
        <v>0</v>
      </c>
      <c r="N381" s="237">
        <v>3.2000000000000003E-4</v>
      </c>
      <c r="O381" s="237">
        <f>ROUND(E381*N381,2)</f>
        <v>7.0000000000000007E-2</v>
      </c>
      <c r="P381" s="237">
        <v>0</v>
      </c>
      <c r="Q381" s="237">
        <f>ROUND(E381*P381,2)</f>
        <v>0</v>
      </c>
      <c r="R381" s="239" t="s">
        <v>1539</v>
      </c>
      <c r="S381" s="239" t="s">
        <v>259</v>
      </c>
      <c r="T381" s="240" t="s">
        <v>300</v>
      </c>
      <c r="U381" s="221">
        <v>0.1</v>
      </c>
      <c r="V381" s="221">
        <f>ROUND(E381*U381,2)</f>
        <v>22.78</v>
      </c>
      <c r="W381" s="221"/>
      <c r="X381" s="221" t="s">
        <v>301</v>
      </c>
      <c r="Y381" s="221" t="s">
        <v>262</v>
      </c>
      <c r="Z381" s="210"/>
      <c r="AA381" s="210"/>
      <c r="AB381" s="210"/>
      <c r="AC381" s="210"/>
      <c r="AD381" s="210"/>
      <c r="AE381" s="210"/>
      <c r="AF381" s="210"/>
      <c r="AG381" s="210" t="s">
        <v>302</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2" x14ac:dyDescent="0.2">
      <c r="A382" s="217"/>
      <c r="B382" s="218"/>
      <c r="C382" s="263" t="s">
        <v>1576</v>
      </c>
      <c r="D382" s="251"/>
      <c r="E382" s="252">
        <v>227.76</v>
      </c>
      <c r="F382" s="221"/>
      <c r="G382" s="221"/>
      <c r="H382" s="221"/>
      <c r="I382" s="221"/>
      <c r="J382" s="221"/>
      <c r="K382" s="221"/>
      <c r="L382" s="221"/>
      <c r="M382" s="221"/>
      <c r="N382" s="220"/>
      <c r="O382" s="220"/>
      <c r="P382" s="220"/>
      <c r="Q382" s="220"/>
      <c r="R382" s="221"/>
      <c r="S382" s="221"/>
      <c r="T382" s="221"/>
      <c r="U382" s="221"/>
      <c r="V382" s="221"/>
      <c r="W382" s="221"/>
      <c r="X382" s="221"/>
      <c r="Y382" s="221"/>
      <c r="Z382" s="210"/>
      <c r="AA382" s="210"/>
      <c r="AB382" s="210"/>
      <c r="AC382" s="210"/>
      <c r="AD382" s="210"/>
      <c r="AE382" s="210"/>
      <c r="AF382" s="210"/>
      <c r="AG382" s="210" t="s">
        <v>319</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ht="22.5" outlineLevel="1" x14ac:dyDescent="0.2">
      <c r="A383" s="234">
        <v>131</v>
      </c>
      <c r="B383" s="235" t="s">
        <v>1577</v>
      </c>
      <c r="C383" s="245" t="s">
        <v>1578</v>
      </c>
      <c r="D383" s="236" t="s">
        <v>298</v>
      </c>
      <c r="E383" s="237">
        <v>31.973800000000001</v>
      </c>
      <c r="F383" s="238"/>
      <c r="G383" s="239">
        <f>ROUND(E383*F383,2)</f>
        <v>0</v>
      </c>
      <c r="H383" s="238"/>
      <c r="I383" s="239">
        <f>ROUND(E383*H383,2)</f>
        <v>0</v>
      </c>
      <c r="J383" s="238"/>
      <c r="K383" s="239">
        <f>ROUND(E383*J383,2)</f>
        <v>0</v>
      </c>
      <c r="L383" s="239">
        <v>21</v>
      </c>
      <c r="M383" s="239">
        <f>G383*(1+L383/100)</f>
        <v>0</v>
      </c>
      <c r="N383" s="237">
        <v>3.0000000000000001E-5</v>
      </c>
      <c r="O383" s="237">
        <f>ROUND(E383*N383,2)</f>
        <v>0</v>
      </c>
      <c r="P383" s="237">
        <v>0</v>
      </c>
      <c r="Q383" s="237">
        <f>ROUND(E383*P383,2)</f>
        <v>0</v>
      </c>
      <c r="R383" s="239" t="s">
        <v>1539</v>
      </c>
      <c r="S383" s="239" t="s">
        <v>259</v>
      </c>
      <c r="T383" s="240" t="s">
        <v>300</v>
      </c>
      <c r="U383" s="221">
        <v>0.34</v>
      </c>
      <c r="V383" s="221">
        <f>ROUND(E383*U383,2)</f>
        <v>10.87</v>
      </c>
      <c r="W383" s="221"/>
      <c r="X383" s="221" t="s">
        <v>301</v>
      </c>
      <c r="Y383" s="221" t="s">
        <v>262</v>
      </c>
      <c r="Z383" s="210"/>
      <c r="AA383" s="210"/>
      <c r="AB383" s="210"/>
      <c r="AC383" s="210"/>
      <c r="AD383" s="210"/>
      <c r="AE383" s="210"/>
      <c r="AF383" s="210"/>
      <c r="AG383" s="210" t="s">
        <v>302</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2" x14ac:dyDescent="0.2">
      <c r="A384" s="217"/>
      <c r="B384" s="218"/>
      <c r="C384" s="261" t="s">
        <v>1579</v>
      </c>
      <c r="D384" s="253"/>
      <c r="E384" s="253"/>
      <c r="F384" s="253"/>
      <c r="G384" s="253"/>
      <c r="H384" s="221"/>
      <c r="I384" s="221"/>
      <c r="J384" s="221"/>
      <c r="K384" s="221"/>
      <c r="L384" s="221"/>
      <c r="M384" s="221"/>
      <c r="N384" s="220"/>
      <c r="O384" s="220"/>
      <c r="P384" s="220"/>
      <c r="Q384" s="220"/>
      <c r="R384" s="221"/>
      <c r="S384" s="221"/>
      <c r="T384" s="221"/>
      <c r="U384" s="221"/>
      <c r="V384" s="221"/>
      <c r="W384" s="221"/>
      <c r="X384" s="221"/>
      <c r="Y384" s="221"/>
      <c r="Z384" s="210"/>
      <c r="AA384" s="210"/>
      <c r="AB384" s="210"/>
      <c r="AC384" s="210"/>
      <c r="AD384" s="210"/>
      <c r="AE384" s="210"/>
      <c r="AF384" s="210"/>
      <c r="AG384" s="210" t="s">
        <v>304</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
      <c r="A385" s="217"/>
      <c r="B385" s="218"/>
      <c r="C385" s="263" t="s">
        <v>1580</v>
      </c>
      <c r="D385" s="251"/>
      <c r="E385" s="252">
        <v>28.3</v>
      </c>
      <c r="F385" s="221"/>
      <c r="G385" s="221"/>
      <c r="H385" s="221"/>
      <c r="I385" s="221"/>
      <c r="J385" s="221"/>
      <c r="K385" s="221"/>
      <c r="L385" s="221"/>
      <c r="M385" s="221"/>
      <c r="N385" s="220"/>
      <c r="O385" s="220"/>
      <c r="P385" s="220"/>
      <c r="Q385" s="220"/>
      <c r="R385" s="221"/>
      <c r="S385" s="221"/>
      <c r="T385" s="221"/>
      <c r="U385" s="221"/>
      <c r="V385" s="221"/>
      <c r="W385" s="221"/>
      <c r="X385" s="221"/>
      <c r="Y385" s="221"/>
      <c r="Z385" s="210"/>
      <c r="AA385" s="210"/>
      <c r="AB385" s="210"/>
      <c r="AC385" s="210"/>
      <c r="AD385" s="210"/>
      <c r="AE385" s="210"/>
      <c r="AF385" s="210"/>
      <c r="AG385" s="210" t="s">
        <v>319</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3" x14ac:dyDescent="0.2">
      <c r="A386" s="217"/>
      <c r="B386" s="218"/>
      <c r="C386" s="263" t="s">
        <v>1581</v>
      </c>
      <c r="D386" s="251"/>
      <c r="E386" s="252">
        <v>3.6738</v>
      </c>
      <c r="F386" s="221"/>
      <c r="G386" s="221"/>
      <c r="H386" s="221"/>
      <c r="I386" s="221"/>
      <c r="J386" s="221"/>
      <c r="K386" s="221"/>
      <c r="L386" s="221"/>
      <c r="M386" s="221"/>
      <c r="N386" s="220"/>
      <c r="O386" s="220"/>
      <c r="P386" s="220"/>
      <c r="Q386" s="220"/>
      <c r="R386" s="221"/>
      <c r="S386" s="221"/>
      <c r="T386" s="221"/>
      <c r="U386" s="221"/>
      <c r="V386" s="221"/>
      <c r="W386" s="221"/>
      <c r="X386" s="221"/>
      <c r="Y386" s="221"/>
      <c r="Z386" s="210"/>
      <c r="AA386" s="210"/>
      <c r="AB386" s="210"/>
      <c r="AC386" s="210"/>
      <c r="AD386" s="210"/>
      <c r="AE386" s="210"/>
      <c r="AF386" s="210"/>
      <c r="AG386" s="210" t="s">
        <v>319</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22.5" outlineLevel="1" x14ac:dyDescent="0.2">
      <c r="A387" s="234">
        <v>132</v>
      </c>
      <c r="B387" s="235" t="s">
        <v>1582</v>
      </c>
      <c r="C387" s="245" t="s">
        <v>1583</v>
      </c>
      <c r="D387" s="236" t="s">
        <v>298</v>
      </c>
      <c r="E387" s="237">
        <v>210</v>
      </c>
      <c r="F387" s="238"/>
      <c r="G387" s="239">
        <f>ROUND(E387*F387,2)</f>
        <v>0</v>
      </c>
      <c r="H387" s="238"/>
      <c r="I387" s="239">
        <f>ROUND(E387*H387,2)</f>
        <v>0</v>
      </c>
      <c r="J387" s="238"/>
      <c r="K387" s="239">
        <f>ROUND(E387*J387,2)</f>
        <v>0</v>
      </c>
      <c r="L387" s="239">
        <v>21</v>
      </c>
      <c r="M387" s="239">
        <f>G387*(1+L387/100)</f>
        <v>0</v>
      </c>
      <c r="N387" s="237">
        <v>1.4999999999999999E-4</v>
      </c>
      <c r="O387" s="237">
        <f>ROUND(E387*N387,2)</f>
        <v>0.03</v>
      </c>
      <c r="P387" s="237">
        <v>0</v>
      </c>
      <c r="Q387" s="237">
        <f>ROUND(E387*P387,2)</f>
        <v>0</v>
      </c>
      <c r="R387" s="239" t="s">
        <v>1341</v>
      </c>
      <c r="S387" s="239" t="s">
        <v>259</v>
      </c>
      <c r="T387" s="240" t="s">
        <v>300</v>
      </c>
      <c r="U387" s="221">
        <v>0.16</v>
      </c>
      <c r="V387" s="221">
        <f>ROUND(E387*U387,2)</f>
        <v>33.6</v>
      </c>
      <c r="W387" s="221"/>
      <c r="X387" s="221" t="s">
        <v>301</v>
      </c>
      <c r="Y387" s="221" t="s">
        <v>262</v>
      </c>
      <c r="Z387" s="210"/>
      <c r="AA387" s="210"/>
      <c r="AB387" s="210"/>
      <c r="AC387" s="210"/>
      <c r="AD387" s="210"/>
      <c r="AE387" s="210"/>
      <c r="AF387" s="210"/>
      <c r="AG387" s="210" t="s">
        <v>302</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2" x14ac:dyDescent="0.2">
      <c r="A388" s="217"/>
      <c r="B388" s="218"/>
      <c r="C388" s="246" t="s">
        <v>1584</v>
      </c>
      <c r="D388" s="242"/>
      <c r="E388" s="242"/>
      <c r="F388" s="242"/>
      <c r="G388" s="242"/>
      <c r="H388" s="221"/>
      <c r="I388" s="221"/>
      <c r="J388" s="221"/>
      <c r="K388" s="221"/>
      <c r="L388" s="221"/>
      <c r="M388" s="221"/>
      <c r="N388" s="220"/>
      <c r="O388" s="220"/>
      <c r="P388" s="220"/>
      <c r="Q388" s="220"/>
      <c r="R388" s="221"/>
      <c r="S388" s="221"/>
      <c r="T388" s="221"/>
      <c r="U388" s="221"/>
      <c r="V388" s="221"/>
      <c r="W388" s="221"/>
      <c r="X388" s="221"/>
      <c r="Y388" s="221"/>
      <c r="Z388" s="210"/>
      <c r="AA388" s="210"/>
      <c r="AB388" s="210"/>
      <c r="AC388" s="210"/>
      <c r="AD388" s="210"/>
      <c r="AE388" s="210"/>
      <c r="AF388" s="210"/>
      <c r="AG388" s="210" t="s">
        <v>265</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2" x14ac:dyDescent="0.2">
      <c r="A389" s="217"/>
      <c r="B389" s="218"/>
      <c r="C389" s="263" t="s">
        <v>1585</v>
      </c>
      <c r="D389" s="251"/>
      <c r="E389" s="252">
        <v>210</v>
      </c>
      <c r="F389" s="221"/>
      <c r="G389" s="221"/>
      <c r="H389" s="221"/>
      <c r="I389" s="221"/>
      <c r="J389" s="221"/>
      <c r="K389" s="221"/>
      <c r="L389" s="221"/>
      <c r="M389" s="221"/>
      <c r="N389" s="220"/>
      <c r="O389" s="220"/>
      <c r="P389" s="220"/>
      <c r="Q389" s="220"/>
      <c r="R389" s="221"/>
      <c r="S389" s="221"/>
      <c r="T389" s="221"/>
      <c r="U389" s="221"/>
      <c r="V389" s="221"/>
      <c r="W389" s="221"/>
      <c r="X389" s="221"/>
      <c r="Y389" s="221"/>
      <c r="Z389" s="210"/>
      <c r="AA389" s="210"/>
      <c r="AB389" s="210"/>
      <c r="AC389" s="210"/>
      <c r="AD389" s="210"/>
      <c r="AE389" s="210"/>
      <c r="AF389" s="210"/>
      <c r="AG389" s="210" t="s">
        <v>319</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34">
        <v>133</v>
      </c>
      <c r="B390" s="235" t="s">
        <v>1586</v>
      </c>
      <c r="C390" s="245" t="s">
        <v>1587</v>
      </c>
      <c r="D390" s="236" t="s">
        <v>298</v>
      </c>
      <c r="E390" s="237">
        <v>210</v>
      </c>
      <c r="F390" s="238"/>
      <c r="G390" s="239">
        <f>ROUND(E390*F390,2)</f>
        <v>0</v>
      </c>
      <c r="H390" s="238"/>
      <c r="I390" s="239">
        <f>ROUND(E390*H390,2)</f>
        <v>0</v>
      </c>
      <c r="J390" s="238"/>
      <c r="K390" s="239">
        <f>ROUND(E390*J390,2)</f>
        <v>0</v>
      </c>
      <c r="L390" s="239">
        <v>21</v>
      </c>
      <c r="M390" s="239">
        <f>G390*(1+L390/100)</f>
        <v>0</v>
      </c>
      <c r="N390" s="237">
        <v>0</v>
      </c>
      <c r="O390" s="237">
        <f>ROUND(E390*N390,2)</f>
        <v>0</v>
      </c>
      <c r="P390" s="237">
        <v>0</v>
      </c>
      <c r="Q390" s="237">
        <f>ROUND(E390*P390,2)</f>
        <v>0</v>
      </c>
      <c r="R390" s="239" t="s">
        <v>1341</v>
      </c>
      <c r="S390" s="239" t="s">
        <v>259</v>
      </c>
      <c r="T390" s="240" t="s">
        <v>300</v>
      </c>
      <c r="U390" s="221">
        <v>0.45</v>
      </c>
      <c r="V390" s="221">
        <f>ROUND(E390*U390,2)</f>
        <v>94.5</v>
      </c>
      <c r="W390" s="221"/>
      <c r="X390" s="221" t="s">
        <v>301</v>
      </c>
      <c r="Y390" s="221" t="s">
        <v>262</v>
      </c>
      <c r="Z390" s="210"/>
      <c r="AA390" s="210"/>
      <c r="AB390" s="210"/>
      <c r="AC390" s="210"/>
      <c r="AD390" s="210"/>
      <c r="AE390" s="210"/>
      <c r="AF390" s="210"/>
      <c r="AG390" s="210" t="s">
        <v>302</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2" x14ac:dyDescent="0.2">
      <c r="A391" s="217"/>
      <c r="B391" s="218"/>
      <c r="C391" s="263" t="s">
        <v>1588</v>
      </c>
      <c r="D391" s="251"/>
      <c r="E391" s="252">
        <v>210</v>
      </c>
      <c r="F391" s="221"/>
      <c r="G391" s="221"/>
      <c r="H391" s="221"/>
      <c r="I391" s="221"/>
      <c r="J391" s="221"/>
      <c r="K391" s="221"/>
      <c r="L391" s="221"/>
      <c r="M391" s="221"/>
      <c r="N391" s="220"/>
      <c r="O391" s="220"/>
      <c r="P391" s="220"/>
      <c r="Q391" s="220"/>
      <c r="R391" s="221"/>
      <c r="S391" s="221"/>
      <c r="T391" s="221"/>
      <c r="U391" s="221"/>
      <c r="V391" s="221"/>
      <c r="W391" s="221"/>
      <c r="X391" s="221"/>
      <c r="Y391" s="221"/>
      <c r="Z391" s="210"/>
      <c r="AA391" s="210"/>
      <c r="AB391" s="210"/>
      <c r="AC391" s="210"/>
      <c r="AD391" s="210"/>
      <c r="AE391" s="210"/>
      <c r="AF391" s="210"/>
      <c r="AG391" s="210" t="s">
        <v>319</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34">
        <v>134</v>
      </c>
      <c r="B392" s="235" t="s">
        <v>1589</v>
      </c>
      <c r="C392" s="245" t="s">
        <v>1590</v>
      </c>
      <c r="D392" s="236" t="s">
        <v>298</v>
      </c>
      <c r="E392" s="237">
        <v>30</v>
      </c>
      <c r="F392" s="238"/>
      <c r="G392" s="239">
        <f>ROUND(E392*F392,2)</f>
        <v>0</v>
      </c>
      <c r="H392" s="238"/>
      <c r="I392" s="239">
        <f>ROUND(E392*H392,2)</f>
        <v>0</v>
      </c>
      <c r="J392" s="238"/>
      <c r="K392" s="239">
        <f>ROUND(E392*J392,2)</f>
        <v>0</v>
      </c>
      <c r="L392" s="239">
        <v>21</v>
      </c>
      <c r="M392" s="239">
        <f>G392*(1+L392/100)</f>
        <v>0</v>
      </c>
      <c r="N392" s="237">
        <v>0</v>
      </c>
      <c r="O392" s="237">
        <f>ROUND(E392*N392,2)</f>
        <v>0</v>
      </c>
      <c r="P392" s="237">
        <v>0</v>
      </c>
      <c r="Q392" s="237">
        <f>ROUND(E392*P392,2)</f>
        <v>0</v>
      </c>
      <c r="R392" s="239" t="s">
        <v>1591</v>
      </c>
      <c r="S392" s="239" t="s">
        <v>259</v>
      </c>
      <c r="T392" s="240" t="s">
        <v>300</v>
      </c>
      <c r="U392" s="221">
        <v>0.33500000000000002</v>
      </c>
      <c r="V392" s="221">
        <f>ROUND(E392*U392,2)</f>
        <v>10.050000000000001</v>
      </c>
      <c r="W392" s="221"/>
      <c r="X392" s="221" t="s">
        <v>301</v>
      </c>
      <c r="Y392" s="221" t="s">
        <v>262</v>
      </c>
      <c r="Z392" s="210"/>
      <c r="AA392" s="210"/>
      <c r="AB392" s="210"/>
      <c r="AC392" s="210"/>
      <c r="AD392" s="210"/>
      <c r="AE392" s="210"/>
      <c r="AF392" s="210"/>
      <c r="AG392" s="210" t="s">
        <v>302</v>
      </c>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2" x14ac:dyDescent="0.2">
      <c r="A393" s="217"/>
      <c r="B393" s="218"/>
      <c r="C393" s="263" t="s">
        <v>1592</v>
      </c>
      <c r="D393" s="251"/>
      <c r="E393" s="252">
        <v>30</v>
      </c>
      <c r="F393" s="221"/>
      <c r="G393" s="221"/>
      <c r="H393" s="221"/>
      <c r="I393" s="221"/>
      <c r="J393" s="221"/>
      <c r="K393" s="221"/>
      <c r="L393" s="221"/>
      <c r="M393" s="221"/>
      <c r="N393" s="220"/>
      <c r="O393" s="220"/>
      <c r="P393" s="220"/>
      <c r="Q393" s="220"/>
      <c r="R393" s="221"/>
      <c r="S393" s="221"/>
      <c r="T393" s="221"/>
      <c r="U393" s="221"/>
      <c r="V393" s="221"/>
      <c r="W393" s="221"/>
      <c r="X393" s="221"/>
      <c r="Y393" s="221"/>
      <c r="Z393" s="210"/>
      <c r="AA393" s="210"/>
      <c r="AB393" s="210"/>
      <c r="AC393" s="210"/>
      <c r="AD393" s="210"/>
      <c r="AE393" s="210"/>
      <c r="AF393" s="210"/>
      <c r="AG393" s="210" t="s">
        <v>319</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
      <c r="A394" s="234">
        <v>135</v>
      </c>
      <c r="B394" s="235" t="s">
        <v>1593</v>
      </c>
      <c r="C394" s="245" t="s">
        <v>1594</v>
      </c>
      <c r="D394" s="236" t="s">
        <v>298</v>
      </c>
      <c r="E394" s="237">
        <v>210</v>
      </c>
      <c r="F394" s="238"/>
      <c r="G394" s="239">
        <f>ROUND(E394*F394,2)</f>
        <v>0</v>
      </c>
      <c r="H394" s="238"/>
      <c r="I394" s="239">
        <f>ROUND(E394*H394,2)</f>
        <v>0</v>
      </c>
      <c r="J394" s="238"/>
      <c r="K394" s="239">
        <f>ROUND(E394*J394,2)</f>
        <v>0</v>
      </c>
      <c r="L394" s="239">
        <v>21</v>
      </c>
      <c r="M394" s="239">
        <f>G394*(1+L394/100)</f>
        <v>0</v>
      </c>
      <c r="N394" s="237">
        <v>8.0000000000000007E-5</v>
      </c>
      <c r="O394" s="237">
        <f>ROUND(E394*N394,2)</f>
        <v>0.02</v>
      </c>
      <c r="P394" s="237">
        <v>0</v>
      </c>
      <c r="Q394" s="237">
        <f>ROUND(E394*P394,2)</f>
        <v>0</v>
      </c>
      <c r="R394" s="239" t="s">
        <v>1345</v>
      </c>
      <c r="S394" s="239" t="s">
        <v>259</v>
      </c>
      <c r="T394" s="240" t="s">
        <v>300</v>
      </c>
      <c r="U394" s="221">
        <v>0.28499999999999998</v>
      </c>
      <c r="V394" s="221">
        <f>ROUND(E394*U394,2)</f>
        <v>59.85</v>
      </c>
      <c r="W394" s="221"/>
      <c r="X394" s="221" t="s">
        <v>301</v>
      </c>
      <c r="Y394" s="221" t="s">
        <v>262</v>
      </c>
      <c r="Z394" s="210"/>
      <c r="AA394" s="210"/>
      <c r="AB394" s="210"/>
      <c r="AC394" s="210"/>
      <c r="AD394" s="210"/>
      <c r="AE394" s="210"/>
      <c r="AF394" s="210"/>
      <c r="AG394" s="210" t="s">
        <v>302</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2" x14ac:dyDescent="0.2">
      <c r="A395" s="217"/>
      <c r="B395" s="218"/>
      <c r="C395" s="261" t="s">
        <v>1346</v>
      </c>
      <c r="D395" s="253"/>
      <c r="E395" s="253"/>
      <c r="F395" s="253"/>
      <c r="G395" s="253"/>
      <c r="H395" s="221"/>
      <c r="I395" s="221"/>
      <c r="J395" s="221"/>
      <c r="K395" s="221"/>
      <c r="L395" s="221"/>
      <c r="M395" s="221"/>
      <c r="N395" s="220"/>
      <c r="O395" s="220"/>
      <c r="P395" s="220"/>
      <c r="Q395" s="220"/>
      <c r="R395" s="221"/>
      <c r="S395" s="221"/>
      <c r="T395" s="221"/>
      <c r="U395" s="221"/>
      <c r="V395" s="221"/>
      <c r="W395" s="221"/>
      <c r="X395" s="221"/>
      <c r="Y395" s="221"/>
      <c r="Z395" s="210"/>
      <c r="AA395" s="210"/>
      <c r="AB395" s="210"/>
      <c r="AC395" s="210"/>
      <c r="AD395" s="210"/>
      <c r="AE395" s="210"/>
      <c r="AF395" s="210"/>
      <c r="AG395" s="210" t="s">
        <v>304</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2" x14ac:dyDescent="0.2">
      <c r="A396" s="217"/>
      <c r="B396" s="218"/>
      <c r="C396" s="263" t="s">
        <v>1585</v>
      </c>
      <c r="D396" s="251"/>
      <c r="E396" s="252">
        <v>210</v>
      </c>
      <c r="F396" s="221"/>
      <c r="G396" s="221"/>
      <c r="H396" s="221"/>
      <c r="I396" s="221"/>
      <c r="J396" s="221"/>
      <c r="K396" s="221"/>
      <c r="L396" s="221"/>
      <c r="M396" s="221"/>
      <c r="N396" s="220"/>
      <c r="O396" s="220"/>
      <c r="P396" s="220"/>
      <c r="Q396" s="220"/>
      <c r="R396" s="221"/>
      <c r="S396" s="221"/>
      <c r="T396" s="221"/>
      <c r="U396" s="221"/>
      <c r="V396" s="221"/>
      <c r="W396" s="221"/>
      <c r="X396" s="221"/>
      <c r="Y396" s="221"/>
      <c r="Z396" s="210"/>
      <c r="AA396" s="210"/>
      <c r="AB396" s="210"/>
      <c r="AC396" s="210"/>
      <c r="AD396" s="210"/>
      <c r="AE396" s="210"/>
      <c r="AF396" s="210"/>
      <c r="AG396" s="210" t="s">
        <v>319</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ht="22.5" outlineLevel="1" x14ac:dyDescent="0.2">
      <c r="A397" s="234">
        <v>136</v>
      </c>
      <c r="B397" s="235" t="s">
        <v>1595</v>
      </c>
      <c r="C397" s="245" t="s">
        <v>1596</v>
      </c>
      <c r="D397" s="236" t="s">
        <v>298</v>
      </c>
      <c r="E397" s="237">
        <v>304.61066</v>
      </c>
      <c r="F397" s="238"/>
      <c r="G397" s="239">
        <f>ROUND(E397*F397,2)</f>
        <v>0</v>
      </c>
      <c r="H397" s="238"/>
      <c r="I397" s="239">
        <f>ROUND(E397*H397,2)</f>
        <v>0</v>
      </c>
      <c r="J397" s="238"/>
      <c r="K397" s="239">
        <f>ROUND(E397*J397,2)</f>
        <v>0</v>
      </c>
      <c r="L397" s="239">
        <v>21</v>
      </c>
      <c r="M397" s="239">
        <f>G397*(1+L397/100)</f>
        <v>0</v>
      </c>
      <c r="N397" s="237">
        <v>2.3E-3</v>
      </c>
      <c r="O397" s="237">
        <f>ROUND(E397*N397,2)</f>
        <v>0.7</v>
      </c>
      <c r="P397" s="237">
        <v>0</v>
      </c>
      <c r="Q397" s="237">
        <f>ROUND(E397*P397,2)</f>
        <v>0</v>
      </c>
      <c r="R397" s="239" t="s">
        <v>371</v>
      </c>
      <c r="S397" s="239" t="s">
        <v>259</v>
      </c>
      <c r="T397" s="240" t="s">
        <v>300</v>
      </c>
      <c r="U397" s="221">
        <v>0</v>
      </c>
      <c r="V397" s="221">
        <f>ROUND(E397*U397,2)</f>
        <v>0</v>
      </c>
      <c r="W397" s="221"/>
      <c r="X397" s="221" t="s">
        <v>372</v>
      </c>
      <c r="Y397" s="221" t="s">
        <v>262</v>
      </c>
      <c r="Z397" s="210"/>
      <c r="AA397" s="210"/>
      <c r="AB397" s="210"/>
      <c r="AC397" s="210"/>
      <c r="AD397" s="210"/>
      <c r="AE397" s="210"/>
      <c r="AF397" s="210"/>
      <c r="AG397" s="210" t="s">
        <v>373</v>
      </c>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2" x14ac:dyDescent="0.2">
      <c r="A398" s="217"/>
      <c r="B398" s="218"/>
      <c r="C398" s="263" t="s">
        <v>1597</v>
      </c>
      <c r="D398" s="251"/>
      <c r="E398" s="252"/>
      <c r="F398" s="221"/>
      <c r="G398" s="221"/>
      <c r="H398" s="221"/>
      <c r="I398" s="221"/>
      <c r="J398" s="221"/>
      <c r="K398" s="221"/>
      <c r="L398" s="221"/>
      <c r="M398" s="221"/>
      <c r="N398" s="220"/>
      <c r="O398" s="220"/>
      <c r="P398" s="220"/>
      <c r="Q398" s="220"/>
      <c r="R398" s="221"/>
      <c r="S398" s="221"/>
      <c r="T398" s="221"/>
      <c r="U398" s="221"/>
      <c r="V398" s="221"/>
      <c r="W398" s="221"/>
      <c r="X398" s="221"/>
      <c r="Y398" s="221"/>
      <c r="Z398" s="210"/>
      <c r="AA398" s="210"/>
      <c r="AB398" s="210"/>
      <c r="AC398" s="210"/>
      <c r="AD398" s="210"/>
      <c r="AE398" s="210"/>
      <c r="AF398" s="210"/>
      <c r="AG398" s="210" t="s">
        <v>319</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3" x14ac:dyDescent="0.2">
      <c r="A399" s="217"/>
      <c r="B399" s="218"/>
      <c r="C399" s="263" t="s">
        <v>1598</v>
      </c>
      <c r="D399" s="251"/>
      <c r="E399" s="252">
        <v>268.8</v>
      </c>
      <c r="F399" s="221"/>
      <c r="G399" s="221"/>
      <c r="H399" s="221"/>
      <c r="I399" s="221"/>
      <c r="J399" s="221"/>
      <c r="K399" s="221"/>
      <c r="L399" s="221"/>
      <c r="M399" s="221"/>
      <c r="N399" s="220"/>
      <c r="O399" s="220"/>
      <c r="P399" s="220"/>
      <c r="Q399" s="220"/>
      <c r="R399" s="221"/>
      <c r="S399" s="221"/>
      <c r="T399" s="221"/>
      <c r="U399" s="221"/>
      <c r="V399" s="221"/>
      <c r="W399" s="221"/>
      <c r="X399" s="221"/>
      <c r="Y399" s="221"/>
      <c r="Z399" s="210"/>
      <c r="AA399" s="210"/>
      <c r="AB399" s="210"/>
      <c r="AC399" s="210"/>
      <c r="AD399" s="210"/>
      <c r="AE399" s="210"/>
      <c r="AF399" s="210"/>
      <c r="AG399" s="210" t="s">
        <v>319</v>
      </c>
      <c r="AH399" s="210">
        <v>5</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3" x14ac:dyDescent="0.2">
      <c r="A400" s="217"/>
      <c r="B400" s="218"/>
      <c r="C400" s="263" t="s">
        <v>1599</v>
      </c>
      <c r="D400" s="251"/>
      <c r="E400" s="252">
        <v>35.810659999999999</v>
      </c>
      <c r="F400" s="221"/>
      <c r="G400" s="221"/>
      <c r="H400" s="221"/>
      <c r="I400" s="221"/>
      <c r="J400" s="221"/>
      <c r="K400" s="221"/>
      <c r="L400" s="221"/>
      <c r="M400" s="221"/>
      <c r="N400" s="220"/>
      <c r="O400" s="220"/>
      <c r="P400" s="220"/>
      <c r="Q400" s="220"/>
      <c r="R400" s="221"/>
      <c r="S400" s="221"/>
      <c r="T400" s="221"/>
      <c r="U400" s="221"/>
      <c r="V400" s="221"/>
      <c r="W400" s="221"/>
      <c r="X400" s="221"/>
      <c r="Y400" s="221"/>
      <c r="Z400" s="210"/>
      <c r="AA400" s="210"/>
      <c r="AB400" s="210"/>
      <c r="AC400" s="210"/>
      <c r="AD400" s="210"/>
      <c r="AE400" s="210"/>
      <c r="AF400" s="210"/>
      <c r="AG400" s="210" t="s">
        <v>319</v>
      </c>
      <c r="AH400" s="210">
        <v>5</v>
      </c>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ht="22.5" outlineLevel="1" x14ac:dyDescent="0.2">
      <c r="A401" s="234">
        <v>137</v>
      </c>
      <c r="B401" s="235" t="s">
        <v>1600</v>
      </c>
      <c r="C401" s="245" t="s">
        <v>1601</v>
      </c>
      <c r="D401" s="236" t="s">
        <v>315</v>
      </c>
      <c r="E401" s="237">
        <v>21.42</v>
      </c>
      <c r="F401" s="238"/>
      <c r="G401" s="239">
        <f>ROUND(E401*F401,2)</f>
        <v>0</v>
      </c>
      <c r="H401" s="238"/>
      <c r="I401" s="239">
        <f>ROUND(E401*H401,2)</f>
        <v>0</v>
      </c>
      <c r="J401" s="238"/>
      <c r="K401" s="239">
        <f>ROUND(E401*J401,2)</f>
        <v>0</v>
      </c>
      <c r="L401" s="239">
        <v>21</v>
      </c>
      <c r="M401" s="239">
        <f>G401*(1+L401/100)</f>
        <v>0</v>
      </c>
      <c r="N401" s="237">
        <v>2.5000000000000001E-2</v>
      </c>
      <c r="O401" s="237">
        <f>ROUND(E401*N401,2)</f>
        <v>0.54</v>
      </c>
      <c r="P401" s="237">
        <v>0</v>
      </c>
      <c r="Q401" s="237">
        <f>ROUND(E401*P401,2)</f>
        <v>0</v>
      </c>
      <c r="R401" s="239" t="s">
        <v>371</v>
      </c>
      <c r="S401" s="239" t="s">
        <v>259</v>
      </c>
      <c r="T401" s="240" t="s">
        <v>300</v>
      </c>
      <c r="U401" s="221">
        <v>0</v>
      </c>
      <c r="V401" s="221">
        <f>ROUND(E401*U401,2)</f>
        <v>0</v>
      </c>
      <c r="W401" s="221"/>
      <c r="X401" s="221" t="s">
        <v>372</v>
      </c>
      <c r="Y401" s="221" t="s">
        <v>262</v>
      </c>
      <c r="Z401" s="210"/>
      <c r="AA401" s="210"/>
      <c r="AB401" s="210"/>
      <c r="AC401" s="210"/>
      <c r="AD401" s="210"/>
      <c r="AE401" s="210"/>
      <c r="AF401" s="210"/>
      <c r="AG401" s="210" t="s">
        <v>373</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2" x14ac:dyDescent="0.2">
      <c r="A402" s="217"/>
      <c r="B402" s="218"/>
      <c r="C402" s="263" t="s">
        <v>1602</v>
      </c>
      <c r="D402" s="251"/>
      <c r="E402" s="252">
        <v>21.42</v>
      </c>
      <c r="F402" s="221"/>
      <c r="G402" s="221"/>
      <c r="H402" s="221"/>
      <c r="I402" s="221"/>
      <c r="J402" s="221"/>
      <c r="K402" s="221"/>
      <c r="L402" s="221"/>
      <c r="M402" s="221"/>
      <c r="N402" s="220"/>
      <c r="O402" s="220"/>
      <c r="P402" s="220"/>
      <c r="Q402" s="220"/>
      <c r="R402" s="221"/>
      <c r="S402" s="221"/>
      <c r="T402" s="221"/>
      <c r="U402" s="221"/>
      <c r="V402" s="221"/>
      <c r="W402" s="221"/>
      <c r="X402" s="221"/>
      <c r="Y402" s="221"/>
      <c r="Z402" s="210"/>
      <c r="AA402" s="210"/>
      <c r="AB402" s="210"/>
      <c r="AC402" s="210"/>
      <c r="AD402" s="210"/>
      <c r="AE402" s="210"/>
      <c r="AF402" s="210"/>
      <c r="AG402" s="210" t="s">
        <v>319</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ht="33.75" outlineLevel="1" x14ac:dyDescent="0.2">
      <c r="A403" s="234">
        <v>138</v>
      </c>
      <c r="B403" s="235" t="s">
        <v>1603</v>
      </c>
      <c r="C403" s="245" t="s">
        <v>1604</v>
      </c>
      <c r="D403" s="236" t="s">
        <v>315</v>
      </c>
      <c r="E403" s="237">
        <v>23.562000000000001</v>
      </c>
      <c r="F403" s="238"/>
      <c r="G403" s="239">
        <f>ROUND(E403*F403,2)</f>
        <v>0</v>
      </c>
      <c r="H403" s="238"/>
      <c r="I403" s="239">
        <f>ROUND(E403*H403,2)</f>
        <v>0</v>
      </c>
      <c r="J403" s="238"/>
      <c r="K403" s="239">
        <f>ROUND(E403*J403,2)</f>
        <v>0</v>
      </c>
      <c r="L403" s="239">
        <v>21</v>
      </c>
      <c r="M403" s="239">
        <f>G403*(1+L403/100)</f>
        <v>0</v>
      </c>
      <c r="N403" s="237">
        <v>2.5000000000000001E-2</v>
      </c>
      <c r="O403" s="237">
        <f>ROUND(E403*N403,2)</f>
        <v>0.59</v>
      </c>
      <c r="P403" s="237">
        <v>0</v>
      </c>
      <c r="Q403" s="237">
        <f>ROUND(E403*P403,2)</f>
        <v>0</v>
      </c>
      <c r="R403" s="239" t="s">
        <v>371</v>
      </c>
      <c r="S403" s="239" t="s">
        <v>259</v>
      </c>
      <c r="T403" s="240" t="s">
        <v>300</v>
      </c>
      <c r="U403" s="221">
        <v>0</v>
      </c>
      <c r="V403" s="221">
        <f>ROUND(E403*U403,2)</f>
        <v>0</v>
      </c>
      <c r="W403" s="221"/>
      <c r="X403" s="221" t="s">
        <v>372</v>
      </c>
      <c r="Y403" s="221" t="s">
        <v>262</v>
      </c>
      <c r="Z403" s="210"/>
      <c r="AA403" s="210"/>
      <c r="AB403" s="210"/>
      <c r="AC403" s="210"/>
      <c r="AD403" s="210"/>
      <c r="AE403" s="210"/>
      <c r="AF403" s="210"/>
      <c r="AG403" s="210" t="s">
        <v>373</v>
      </c>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2" x14ac:dyDescent="0.2">
      <c r="A404" s="217"/>
      <c r="B404" s="218"/>
      <c r="C404" s="263" t="s">
        <v>1605</v>
      </c>
      <c r="D404" s="251"/>
      <c r="E404" s="252">
        <v>23.562000000000001</v>
      </c>
      <c r="F404" s="221"/>
      <c r="G404" s="221"/>
      <c r="H404" s="221"/>
      <c r="I404" s="221"/>
      <c r="J404" s="221"/>
      <c r="K404" s="221"/>
      <c r="L404" s="221"/>
      <c r="M404" s="221"/>
      <c r="N404" s="220"/>
      <c r="O404" s="220"/>
      <c r="P404" s="220"/>
      <c r="Q404" s="220"/>
      <c r="R404" s="221"/>
      <c r="S404" s="221"/>
      <c r="T404" s="221"/>
      <c r="U404" s="221"/>
      <c r="V404" s="221"/>
      <c r="W404" s="221"/>
      <c r="X404" s="221"/>
      <c r="Y404" s="221"/>
      <c r="Z404" s="210"/>
      <c r="AA404" s="210"/>
      <c r="AB404" s="210"/>
      <c r="AC404" s="210"/>
      <c r="AD404" s="210"/>
      <c r="AE404" s="210"/>
      <c r="AF404" s="210"/>
      <c r="AG404" s="210" t="s">
        <v>319</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34">
        <v>139</v>
      </c>
      <c r="B405" s="235" t="s">
        <v>1606</v>
      </c>
      <c r="C405" s="245" t="s">
        <v>1607</v>
      </c>
      <c r="D405" s="236" t="s">
        <v>298</v>
      </c>
      <c r="E405" s="237">
        <v>32.4</v>
      </c>
      <c r="F405" s="238"/>
      <c r="G405" s="239">
        <f>ROUND(E405*F405,2)</f>
        <v>0</v>
      </c>
      <c r="H405" s="238"/>
      <c r="I405" s="239">
        <f>ROUND(E405*H405,2)</f>
        <v>0</v>
      </c>
      <c r="J405" s="238"/>
      <c r="K405" s="239">
        <f>ROUND(E405*J405,2)</f>
        <v>0</v>
      </c>
      <c r="L405" s="239">
        <v>21</v>
      </c>
      <c r="M405" s="239">
        <f>G405*(1+L405/100)</f>
        <v>0</v>
      </c>
      <c r="N405" s="237">
        <v>3.0800000000000001E-2</v>
      </c>
      <c r="O405" s="237">
        <f>ROUND(E405*N405,2)</f>
        <v>1</v>
      </c>
      <c r="P405" s="237">
        <v>0</v>
      </c>
      <c r="Q405" s="237">
        <f>ROUND(E405*P405,2)</f>
        <v>0</v>
      </c>
      <c r="R405" s="239" t="s">
        <v>371</v>
      </c>
      <c r="S405" s="239" t="s">
        <v>259</v>
      </c>
      <c r="T405" s="240" t="s">
        <v>300</v>
      </c>
      <c r="U405" s="221">
        <v>0</v>
      </c>
      <c r="V405" s="221">
        <f>ROUND(E405*U405,2)</f>
        <v>0</v>
      </c>
      <c r="W405" s="221"/>
      <c r="X405" s="221" t="s">
        <v>372</v>
      </c>
      <c r="Y405" s="221" t="s">
        <v>262</v>
      </c>
      <c r="Z405" s="210"/>
      <c r="AA405" s="210"/>
      <c r="AB405" s="210"/>
      <c r="AC405" s="210"/>
      <c r="AD405" s="210"/>
      <c r="AE405" s="210"/>
      <c r="AF405" s="210"/>
      <c r="AG405" s="210" t="s">
        <v>373</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2" x14ac:dyDescent="0.2">
      <c r="A406" s="217"/>
      <c r="B406" s="218"/>
      <c r="C406" s="263" t="s">
        <v>1608</v>
      </c>
      <c r="D406" s="251"/>
      <c r="E406" s="252"/>
      <c r="F406" s="221"/>
      <c r="G406" s="221"/>
      <c r="H406" s="221"/>
      <c r="I406" s="221"/>
      <c r="J406" s="221"/>
      <c r="K406" s="221"/>
      <c r="L406" s="221"/>
      <c r="M406" s="221"/>
      <c r="N406" s="220"/>
      <c r="O406" s="220"/>
      <c r="P406" s="220"/>
      <c r="Q406" s="220"/>
      <c r="R406" s="221"/>
      <c r="S406" s="221"/>
      <c r="T406" s="221"/>
      <c r="U406" s="221"/>
      <c r="V406" s="221"/>
      <c r="W406" s="221"/>
      <c r="X406" s="221"/>
      <c r="Y406" s="221"/>
      <c r="Z406" s="210"/>
      <c r="AA406" s="210"/>
      <c r="AB406" s="210"/>
      <c r="AC406" s="210"/>
      <c r="AD406" s="210"/>
      <c r="AE406" s="210"/>
      <c r="AF406" s="210"/>
      <c r="AG406" s="210" t="s">
        <v>319</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3" x14ac:dyDescent="0.2">
      <c r="A407" s="217"/>
      <c r="B407" s="218"/>
      <c r="C407" s="263" t="s">
        <v>1609</v>
      </c>
      <c r="D407" s="251"/>
      <c r="E407" s="252">
        <v>32.4</v>
      </c>
      <c r="F407" s="221"/>
      <c r="G407" s="221"/>
      <c r="H407" s="221"/>
      <c r="I407" s="221"/>
      <c r="J407" s="221"/>
      <c r="K407" s="221"/>
      <c r="L407" s="221"/>
      <c r="M407" s="221"/>
      <c r="N407" s="220"/>
      <c r="O407" s="220"/>
      <c r="P407" s="220"/>
      <c r="Q407" s="220"/>
      <c r="R407" s="221"/>
      <c r="S407" s="221"/>
      <c r="T407" s="221"/>
      <c r="U407" s="221"/>
      <c r="V407" s="221"/>
      <c r="W407" s="221"/>
      <c r="X407" s="221"/>
      <c r="Y407" s="221"/>
      <c r="Z407" s="210"/>
      <c r="AA407" s="210"/>
      <c r="AB407" s="210"/>
      <c r="AC407" s="210"/>
      <c r="AD407" s="210"/>
      <c r="AE407" s="210"/>
      <c r="AF407" s="210"/>
      <c r="AG407" s="210" t="s">
        <v>319</v>
      </c>
      <c r="AH407" s="210">
        <v>5</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ht="22.5" outlineLevel="1" x14ac:dyDescent="0.2">
      <c r="A408" s="234">
        <v>140</v>
      </c>
      <c r="B408" s="235" t="s">
        <v>1610</v>
      </c>
      <c r="C408" s="245" t="s">
        <v>1611</v>
      </c>
      <c r="D408" s="236" t="s">
        <v>298</v>
      </c>
      <c r="E408" s="237">
        <v>220.5</v>
      </c>
      <c r="F408" s="238"/>
      <c r="G408" s="239">
        <f>ROUND(E408*F408,2)</f>
        <v>0</v>
      </c>
      <c r="H408" s="238"/>
      <c r="I408" s="239">
        <f>ROUND(E408*H408,2)</f>
        <v>0</v>
      </c>
      <c r="J408" s="238"/>
      <c r="K408" s="239">
        <f>ROUND(E408*J408,2)</f>
        <v>0</v>
      </c>
      <c r="L408" s="239">
        <v>21</v>
      </c>
      <c r="M408" s="239">
        <f>G408*(1+L408/100)</f>
        <v>0</v>
      </c>
      <c r="N408" s="237">
        <v>9.9000000000000008E-3</v>
      </c>
      <c r="O408" s="237">
        <f>ROUND(E408*N408,2)</f>
        <v>2.1800000000000002</v>
      </c>
      <c r="P408" s="237">
        <v>0</v>
      </c>
      <c r="Q408" s="237">
        <f>ROUND(E408*P408,2)</f>
        <v>0</v>
      </c>
      <c r="R408" s="239" t="s">
        <v>371</v>
      </c>
      <c r="S408" s="239" t="s">
        <v>300</v>
      </c>
      <c r="T408" s="240" t="s">
        <v>300</v>
      </c>
      <c r="U408" s="221">
        <v>0</v>
      </c>
      <c r="V408" s="221">
        <f>ROUND(E408*U408,2)</f>
        <v>0</v>
      </c>
      <c r="W408" s="221"/>
      <c r="X408" s="221" t="s">
        <v>372</v>
      </c>
      <c r="Y408" s="221" t="s">
        <v>262</v>
      </c>
      <c r="Z408" s="210"/>
      <c r="AA408" s="210"/>
      <c r="AB408" s="210"/>
      <c r="AC408" s="210"/>
      <c r="AD408" s="210"/>
      <c r="AE408" s="210"/>
      <c r="AF408" s="210"/>
      <c r="AG408" s="210" t="s">
        <v>373</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2" x14ac:dyDescent="0.2">
      <c r="A409" s="217"/>
      <c r="B409" s="218"/>
      <c r="C409" s="263" t="s">
        <v>1612</v>
      </c>
      <c r="D409" s="251"/>
      <c r="E409" s="252"/>
      <c r="F409" s="221"/>
      <c r="G409" s="221"/>
      <c r="H409" s="221"/>
      <c r="I409" s="221"/>
      <c r="J409" s="221"/>
      <c r="K409" s="221"/>
      <c r="L409" s="221"/>
      <c r="M409" s="221"/>
      <c r="N409" s="220"/>
      <c r="O409" s="220"/>
      <c r="P409" s="220"/>
      <c r="Q409" s="220"/>
      <c r="R409" s="221"/>
      <c r="S409" s="221"/>
      <c r="T409" s="221"/>
      <c r="U409" s="221"/>
      <c r="V409" s="221"/>
      <c r="W409" s="221"/>
      <c r="X409" s="221"/>
      <c r="Y409" s="221"/>
      <c r="Z409" s="210"/>
      <c r="AA409" s="210"/>
      <c r="AB409" s="210"/>
      <c r="AC409" s="210"/>
      <c r="AD409" s="210"/>
      <c r="AE409" s="210"/>
      <c r="AF409" s="210"/>
      <c r="AG409" s="210" t="s">
        <v>319</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3" x14ac:dyDescent="0.2">
      <c r="A410" s="217"/>
      <c r="B410" s="218"/>
      <c r="C410" s="263" t="s">
        <v>1613</v>
      </c>
      <c r="D410" s="251"/>
      <c r="E410" s="252">
        <v>220.5</v>
      </c>
      <c r="F410" s="221"/>
      <c r="G410" s="221"/>
      <c r="H410" s="221"/>
      <c r="I410" s="221"/>
      <c r="J410" s="221"/>
      <c r="K410" s="221"/>
      <c r="L410" s="221"/>
      <c r="M410" s="221"/>
      <c r="N410" s="220"/>
      <c r="O410" s="220"/>
      <c r="P410" s="220"/>
      <c r="Q410" s="220"/>
      <c r="R410" s="221"/>
      <c r="S410" s="221"/>
      <c r="T410" s="221"/>
      <c r="U410" s="221"/>
      <c r="V410" s="221"/>
      <c r="W410" s="221"/>
      <c r="X410" s="221"/>
      <c r="Y410" s="221"/>
      <c r="Z410" s="210"/>
      <c r="AA410" s="210"/>
      <c r="AB410" s="210"/>
      <c r="AC410" s="210"/>
      <c r="AD410" s="210"/>
      <c r="AE410" s="210"/>
      <c r="AF410" s="210"/>
      <c r="AG410" s="210" t="s">
        <v>319</v>
      </c>
      <c r="AH410" s="210">
        <v>5</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
      <c r="A411" s="234">
        <v>141</v>
      </c>
      <c r="B411" s="235" t="s">
        <v>1614</v>
      </c>
      <c r="C411" s="245" t="s">
        <v>1615</v>
      </c>
      <c r="D411" s="236" t="s">
        <v>400</v>
      </c>
      <c r="E411" s="237">
        <v>5.1281699999999999</v>
      </c>
      <c r="F411" s="238"/>
      <c r="G411" s="239">
        <f>ROUND(E411*F411,2)</f>
        <v>0</v>
      </c>
      <c r="H411" s="238"/>
      <c r="I411" s="239">
        <f>ROUND(E411*H411,2)</f>
        <v>0</v>
      </c>
      <c r="J411" s="238"/>
      <c r="K411" s="239">
        <f>ROUND(E411*J411,2)</f>
        <v>0</v>
      </c>
      <c r="L411" s="239">
        <v>21</v>
      </c>
      <c r="M411" s="239">
        <f>G411*(1+L411/100)</f>
        <v>0</v>
      </c>
      <c r="N411" s="237">
        <v>0</v>
      </c>
      <c r="O411" s="237">
        <f>ROUND(E411*N411,2)</f>
        <v>0</v>
      </c>
      <c r="P411" s="237">
        <v>0</v>
      </c>
      <c r="Q411" s="237">
        <f>ROUND(E411*P411,2)</f>
        <v>0</v>
      </c>
      <c r="R411" s="239" t="s">
        <v>1539</v>
      </c>
      <c r="S411" s="239" t="s">
        <v>259</v>
      </c>
      <c r="T411" s="240" t="s">
        <v>300</v>
      </c>
      <c r="U411" s="221">
        <v>2.048</v>
      </c>
      <c r="V411" s="221">
        <f>ROUND(E411*U411,2)</f>
        <v>10.5</v>
      </c>
      <c r="W411" s="221"/>
      <c r="X411" s="221" t="s">
        <v>401</v>
      </c>
      <c r="Y411" s="221" t="s">
        <v>262</v>
      </c>
      <c r="Z411" s="210"/>
      <c r="AA411" s="210"/>
      <c r="AB411" s="210"/>
      <c r="AC411" s="210"/>
      <c r="AD411" s="210"/>
      <c r="AE411" s="210"/>
      <c r="AF411" s="210"/>
      <c r="AG411" s="210" t="s">
        <v>402</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
      <c r="A412" s="217"/>
      <c r="B412" s="218"/>
      <c r="C412" s="261" t="s">
        <v>1616</v>
      </c>
      <c r="D412" s="253"/>
      <c r="E412" s="253"/>
      <c r="F412" s="253"/>
      <c r="G412" s="253"/>
      <c r="H412" s="221"/>
      <c r="I412" s="221"/>
      <c r="J412" s="221"/>
      <c r="K412" s="221"/>
      <c r="L412" s="221"/>
      <c r="M412" s="221"/>
      <c r="N412" s="220"/>
      <c r="O412" s="220"/>
      <c r="P412" s="220"/>
      <c r="Q412" s="220"/>
      <c r="R412" s="221"/>
      <c r="S412" s="221"/>
      <c r="T412" s="221"/>
      <c r="U412" s="221"/>
      <c r="V412" s="221"/>
      <c r="W412" s="221"/>
      <c r="X412" s="221"/>
      <c r="Y412" s="221"/>
      <c r="Z412" s="210"/>
      <c r="AA412" s="210"/>
      <c r="AB412" s="210"/>
      <c r="AC412" s="210"/>
      <c r="AD412" s="210"/>
      <c r="AE412" s="210"/>
      <c r="AF412" s="210"/>
      <c r="AG412" s="210" t="s">
        <v>304</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x14ac:dyDescent="0.2">
      <c r="A413" s="224" t="s">
        <v>254</v>
      </c>
      <c r="B413" s="225" t="s">
        <v>151</v>
      </c>
      <c r="C413" s="244" t="s">
        <v>152</v>
      </c>
      <c r="D413" s="226"/>
      <c r="E413" s="227"/>
      <c r="F413" s="228"/>
      <c r="G413" s="228">
        <f>SUMIF(AG414:AG434,"&lt;&gt;NOR",G414:G434)</f>
        <v>0</v>
      </c>
      <c r="H413" s="228"/>
      <c r="I413" s="228">
        <f>SUM(I414:I434)</f>
        <v>0</v>
      </c>
      <c r="J413" s="228"/>
      <c r="K413" s="228">
        <f>SUM(K414:K434)</f>
        <v>0</v>
      </c>
      <c r="L413" s="228"/>
      <c r="M413" s="228">
        <f>SUM(M414:M434)</f>
        <v>0</v>
      </c>
      <c r="N413" s="227"/>
      <c r="O413" s="227">
        <f>SUM(O414:O434)</f>
        <v>0.67</v>
      </c>
      <c r="P413" s="227"/>
      <c r="Q413" s="227">
        <f>SUM(Q414:Q434)</f>
        <v>0</v>
      </c>
      <c r="R413" s="228"/>
      <c r="S413" s="228"/>
      <c r="T413" s="229"/>
      <c r="U413" s="223"/>
      <c r="V413" s="223">
        <f>SUM(V414:V434)</f>
        <v>48.019999999999996</v>
      </c>
      <c r="W413" s="223"/>
      <c r="X413" s="223"/>
      <c r="Y413" s="223"/>
      <c r="AG413" t="s">
        <v>255</v>
      </c>
    </row>
    <row r="414" spans="1:60" ht="22.5" outlineLevel="1" x14ac:dyDescent="0.2">
      <c r="A414" s="254">
        <v>142</v>
      </c>
      <c r="B414" s="255" t="s">
        <v>1617</v>
      </c>
      <c r="C414" s="262" t="s">
        <v>1618</v>
      </c>
      <c r="D414" s="256" t="s">
        <v>309</v>
      </c>
      <c r="E414" s="257">
        <v>150</v>
      </c>
      <c r="F414" s="258"/>
      <c r="G414" s="259">
        <f>ROUND(E414*F414,2)</f>
        <v>0</v>
      </c>
      <c r="H414" s="258"/>
      <c r="I414" s="259">
        <f>ROUND(E414*H414,2)</f>
        <v>0</v>
      </c>
      <c r="J414" s="258"/>
      <c r="K414" s="259">
        <f>ROUND(E414*J414,2)</f>
        <v>0</v>
      </c>
      <c r="L414" s="259">
        <v>21</v>
      </c>
      <c r="M414" s="259">
        <f>G414*(1+L414/100)</f>
        <v>0</v>
      </c>
      <c r="N414" s="257">
        <v>0</v>
      </c>
      <c r="O414" s="257">
        <f>ROUND(E414*N414,2)</f>
        <v>0</v>
      </c>
      <c r="P414" s="257">
        <v>0</v>
      </c>
      <c r="Q414" s="257">
        <f>ROUND(E414*P414,2)</f>
        <v>0</v>
      </c>
      <c r="R414" s="259" t="s">
        <v>1341</v>
      </c>
      <c r="S414" s="259" t="s">
        <v>259</v>
      </c>
      <c r="T414" s="260" t="s">
        <v>300</v>
      </c>
      <c r="U414" s="221">
        <v>1.2E-2</v>
      </c>
      <c r="V414" s="221">
        <f>ROUND(E414*U414,2)</f>
        <v>1.8</v>
      </c>
      <c r="W414" s="221"/>
      <c r="X414" s="221" t="s">
        <v>301</v>
      </c>
      <c r="Y414" s="221" t="s">
        <v>262</v>
      </c>
      <c r="Z414" s="210"/>
      <c r="AA414" s="210"/>
      <c r="AB414" s="210"/>
      <c r="AC414" s="210"/>
      <c r="AD414" s="210"/>
      <c r="AE414" s="210"/>
      <c r="AF414" s="210"/>
      <c r="AG414" s="210" t="s">
        <v>302</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34">
        <v>143</v>
      </c>
      <c r="B415" s="235" t="s">
        <v>1396</v>
      </c>
      <c r="C415" s="245" t="s">
        <v>1397</v>
      </c>
      <c r="D415" s="236" t="s">
        <v>298</v>
      </c>
      <c r="E415" s="237">
        <v>187.3</v>
      </c>
      <c r="F415" s="238"/>
      <c r="G415" s="239">
        <f>ROUND(E415*F415,2)</f>
        <v>0</v>
      </c>
      <c r="H415" s="238"/>
      <c r="I415" s="239">
        <f>ROUND(E415*H415,2)</f>
        <v>0</v>
      </c>
      <c r="J415" s="238"/>
      <c r="K415" s="239">
        <f>ROUND(E415*J415,2)</f>
        <v>0</v>
      </c>
      <c r="L415" s="239">
        <v>21</v>
      </c>
      <c r="M415" s="239">
        <f>G415*(1+L415/100)</f>
        <v>0</v>
      </c>
      <c r="N415" s="237">
        <v>0</v>
      </c>
      <c r="O415" s="237">
        <f>ROUND(E415*N415,2)</f>
        <v>0</v>
      </c>
      <c r="P415" s="237">
        <v>0</v>
      </c>
      <c r="Q415" s="237">
        <f>ROUND(E415*P415,2)</f>
        <v>0</v>
      </c>
      <c r="R415" s="239" t="s">
        <v>1341</v>
      </c>
      <c r="S415" s="239" t="s">
        <v>259</v>
      </c>
      <c r="T415" s="240" t="s">
        <v>300</v>
      </c>
      <c r="U415" s="221">
        <v>0.15</v>
      </c>
      <c r="V415" s="221">
        <f>ROUND(E415*U415,2)</f>
        <v>28.1</v>
      </c>
      <c r="W415" s="221"/>
      <c r="X415" s="221" t="s">
        <v>301</v>
      </c>
      <c r="Y415" s="221" t="s">
        <v>262</v>
      </c>
      <c r="Z415" s="210"/>
      <c r="AA415" s="210"/>
      <c r="AB415" s="210"/>
      <c r="AC415" s="210"/>
      <c r="AD415" s="210"/>
      <c r="AE415" s="210"/>
      <c r="AF415" s="210"/>
      <c r="AG415" s="210" t="s">
        <v>302</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
      <c r="A416" s="217"/>
      <c r="B416" s="218"/>
      <c r="C416" s="246" t="s">
        <v>1398</v>
      </c>
      <c r="D416" s="242"/>
      <c r="E416" s="242"/>
      <c r="F416" s="242"/>
      <c r="G416" s="242"/>
      <c r="H416" s="221"/>
      <c r="I416" s="221"/>
      <c r="J416" s="221"/>
      <c r="K416" s="221"/>
      <c r="L416" s="221"/>
      <c r="M416" s="221"/>
      <c r="N416" s="220"/>
      <c r="O416" s="220"/>
      <c r="P416" s="220"/>
      <c r="Q416" s="220"/>
      <c r="R416" s="221"/>
      <c r="S416" s="221"/>
      <c r="T416" s="221"/>
      <c r="U416" s="221"/>
      <c r="V416" s="221"/>
      <c r="W416" s="221"/>
      <c r="X416" s="221"/>
      <c r="Y416" s="221"/>
      <c r="Z416" s="210"/>
      <c r="AA416" s="210"/>
      <c r="AB416" s="210"/>
      <c r="AC416" s="210"/>
      <c r="AD416" s="210"/>
      <c r="AE416" s="210"/>
      <c r="AF416" s="210"/>
      <c r="AG416" s="210" t="s">
        <v>265</v>
      </c>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ht="22.5" outlineLevel="2" x14ac:dyDescent="0.2">
      <c r="A417" s="217"/>
      <c r="B417" s="218"/>
      <c r="C417" s="263" t="s">
        <v>1460</v>
      </c>
      <c r="D417" s="251"/>
      <c r="E417" s="252">
        <v>187.3</v>
      </c>
      <c r="F417" s="221"/>
      <c r="G417" s="221"/>
      <c r="H417" s="221"/>
      <c r="I417" s="221"/>
      <c r="J417" s="221"/>
      <c r="K417" s="221"/>
      <c r="L417" s="221"/>
      <c r="M417" s="221"/>
      <c r="N417" s="220"/>
      <c r="O417" s="220"/>
      <c r="P417" s="220"/>
      <c r="Q417" s="220"/>
      <c r="R417" s="221"/>
      <c r="S417" s="221"/>
      <c r="T417" s="221"/>
      <c r="U417" s="221"/>
      <c r="V417" s="221"/>
      <c r="W417" s="221"/>
      <c r="X417" s="221"/>
      <c r="Y417" s="221"/>
      <c r="Z417" s="210"/>
      <c r="AA417" s="210"/>
      <c r="AB417" s="210"/>
      <c r="AC417" s="210"/>
      <c r="AD417" s="210"/>
      <c r="AE417" s="210"/>
      <c r="AF417" s="210"/>
      <c r="AG417" s="210" t="s">
        <v>319</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
      <c r="A418" s="234">
        <v>144</v>
      </c>
      <c r="B418" s="235" t="s">
        <v>1619</v>
      </c>
      <c r="C418" s="245" t="s">
        <v>1620</v>
      </c>
      <c r="D418" s="236" t="s">
        <v>298</v>
      </c>
      <c r="E418" s="237">
        <v>14.5</v>
      </c>
      <c r="F418" s="238"/>
      <c r="G418" s="239">
        <f>ROUND(E418*F418,2)</f>
        <v>0</v>
      </c>
      <c r="H418" s="238"/>
      <c r="I418" s="239">
        <f>ROUND(E418*H418,2)</f>
        <v>0</v>
      </c>
      <c r="J418" s="238"/>
      <c r="K418" s="239">
        <f>ROUND(E418*J418,2)</f>
        <v>0</v>
      </c>
      <c r="L418" s="239">
        <v>21</v>
      </c>
      <c r="M418" s="239">
        <f>G418*(1+L418/100)</f>
        <v>0</v>
      </c>
      <c r="N418" s="237">
        <v>1.4999999999999999E-4</v>
      </c>
      <c r="O418" s="237">
        <f>ROUND(E418*N418,2)</f>
        <v>0</v>
      </c>
      <c r="P418" s="237">
        <v>0</v>
      </c>
      <c r="Q418" s="237">
        <f>ROUND(E418*P418,2)</f>
        <v>0</v>
      </c>
      <c r="R418" s="239" t="s">
        <v>1341</v>
      </c>
      <c r="S418" s="239" t="s">
        <v>259</v>
      </c>
      <c r="T418" s="240" t="s">
        <v>300</v>
      </c>
      <c r="U418" s="221">
        <v>0.12</v>
      </c>
      <c r="V418" s="221">
        <f>ROUND(E418*U418,2)</f>
        <v>1.74</v>
      </c>
      <c r="W418" s="221"/>
      <c r="X418" s="221" t="s">
        <v>301</v>
      </c>
      <c r="Y418" s="221" t="s">
        <v>262</v>
      </c>
      <c r="Z418" s="210"/>
      <c r="AA418" s="210"/>
      <c r="AB418" s="210"/>
      <c r="AC418" s="210"/>
      <c r="AD418" s="210"/>
      <c r="AE418" s="210"/>
      <c r="AF418" s="210"/>
      <c r="AG418" s="210" t="s">
        <v>302</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2" x14ac:dyDescent="0.2">
      <c r="A419" s="217"/>
      <c r="B419" s="218"/>
      <c r="C419" s="263" t="s">
        <v>1621</v>
      </c>
      <c r="D419" s="251"/>
      <c r="E419" s="252">
        <v>14.5</v>
      </c>
      <c r="F419" s="221"/>
      <c r="G419" s="221"/>
      <c r="H419" s="221"/>
      <c r="I419" s="221"/>
      <c r="J419" s="221"/>
      <c r="K419" s="221"/>
      <c r="L419" s="221"/>
      <c r="M419" s="221"/>
      <c r="N419" s="220"/>
      <c r="O419" s="220"/>
      <c r="P419" s="220"/>
      <c r="Q419" s="220"/>
      <c r="R419" s="221"/>
      <c r="S419" s="221"/>
      <c r="T419" s="221"/>
      <c r="U419" s="221"/>
      <c r="V419" s="221"/>
      <c r="W419" s="221"/>
      <c r="X419" s="221"/>
      <c r="Y419" s="221"/>
      <c r="Z419" s="210"/>
      <c r="AA419" s="210"/>
      <c r="AB419" s="210"/>
      <c r="AC419" s="210"/>
      <c r="AD419" s="210"/>
      <c r="AE419" s="210"/>
      <c r="AF419" s="210"/>
      <c r="AG419" s="210" t="s">
        <v>319</v>
      </c>
      <c r="AH419" s="210">
        <v>0</v>
      </c>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ht="22.5" outlineLevel="1" x14ac:dyDescent="0.2">
      <c r="A420" s="234">
        <v>145</v>
      </c>
      <c r="B420" s="235" t="s">
        <v>1622</v>
      </c>
      <c r="C420" s="245" t="s">
        <v>1623</v>
      </c>
      <c r="D420" s="236" t="s">
        <v>298</v>
      </c>
      <c r="E420" s="237">
        <v>217.46002999999999</v>
      </c>
      <c r="F420" s="238"/>
      <c r="G420" s="239">
        <f>ROUND(E420*F420,2)</f>
        <v>0</v>
      </c>
      <c r="H420" s="238"/>
      <c r="I420" s="239">
        <f>ROUND(E420*H420,2)</f>
        <v>0</v>
      </c>
      <c r="J420" s="238"/>
      <c r="K420" s="239">
        <f>ROUND(E420*J420,2)</f>
        <v>0</v>
      </c>
      <c r="L420" s="239">
        <v>21</v>
      </c>
      <c r="M420" s="239">
        <f>G420*(1+L420/100)</f>
        <v>0</v>
      </c>
      <c r="N420" s="237">
        <v>0</v>
      </c>
      <c r="O420" s="237">
        <f>ROUND(E420*N420,2)</f>
        <v>0</v>
      </c>
      <c r="P420" s="237">
        <v>0</v>
      </c>
      <c r="Q420" s="237">
        <f>ROUND(E420*P420,2)</f>
        <v>0</v>
      </c>
      <c r="R420" s="239" t="s">
        <v>1341</v>
      </c>
      <c r="S420" s="239" t="s">
        <v>259</v>
      </c>
      <c r="T420" s="240" t="s">
        <v>300</v>
      </c>
      <c r="U420" s="221">
        <v>7.0000000000000007E-2</v>
      </c>
      <c r="V420" s="221">
        <f>ROUND(E420*U420,2)</f>
        <v>15.22</v>
      </c>
      <c r="W420" s="221"/>
      <c r="X420" s="221" t="s">
        <v>301</v>
      </c>
      <c r="Y420" s="221" t="s">
        <v>262</v>
      </c>
      <c r="Z420" s="210"/>
      <c r="AA420" s="210"/>
      <c r="AB420" s="210"/>
      <c r="AC420" s="210"/>
      <c r="AD420" s="210"/>
      <c r="AE420" s="210"/>
      <c r="AF420" s="210"/>
      <c r="AG420" s="210" t="s">
        <v>302</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2" x14ac:dyDescent="0.2">
      <c r="A421" s="217"/>
      <c r="B421" s="218"/>
      <c r="C421" s="263" t="s">
        <v>1624</v>
      </c>
      <c r="D421" s="251"/>
      <c r="E421" s="252">
        <v>217.46002999999999</v>
      </c>
      <c r="F421" s="221"/>
      <c r="G421" s="221"/>
      <c r="H421" s="221"/>
      <c r="I421" s="221"/>
      <c r="J421" s="221"/>
      <c r="K421" s="221"/>
      <c r="L421" s="221"/>
      <c r="M421" s="221"/>
      <c r="N421" s="220"/>
      <c r="O421" s="220"/>
      <c r="P421" s="220"/>
      <c r="Q421" s="220"/>
      <c r="R421" s="221"/>
      <c r="S421" s="221"/>
      <c r="T421" s="221"/>
      <c r="U421" s="221"/>
      <c r="V421" s="221"/>
      <c r="W421" s="221"/>
      <c r="X421" s="221"/>
      <c r="Y421" s="221"/>
      <c r="Z421" s="210"/>
      <c r="AA421" s="210"/>
      <c r="AB421" s="210"/>
      <c r="AC421" s="210"/>
      <c r="AD421" s="210"/>
      <c r="AE421" s="210"/>
      <c r="AF421" s="210"/>
      <c r="AG421" s="210" t="s">
        <v>319</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ht="22.5" outlineLevel="1" x14ac:dyDescent="0.2">
      <c r="A422" s="234">
        <v>146</v>
      </c>
      <c r="B422" s="235" t="s">
        <v>1625</v>
      </c>
      <c r="C422" s="245" t="s">
        <v>1626</v>
      </c>
      <c r="D422" s="236" t="s">
        <v>315</v>
      </c>
      <c r="E422" s="237">
        <v>14.99216</v>
      </c>
      <c r="F422" s="238"/>
      <c r="G422" s="239">
        <f>ROUND(E422*F422,2)</f>
        <v>0</v>
      </c>
      <c r="H422" s="238"/>
      <c r="I422" s="239">
        <f>ROUND(E422*H422,2)</f>
        <v>0</v>
      </c>
      <c r="J422" s="238"/>
      <c r="K422" s="239">
        <f>ROUND(E422*J422,2)</f>
        <v>0</v>
      </c>
      <c r="L422" s="239">
        <v>21</v>
      </c>
      <c r="M422" s="239">
        <f>G422*(1+L422/100)</f>
        <v>0</v>
      </c>
      <c r="N422" s="237">
        <v>0.03</v>
      </c>
      <c r="O422" s="237">
        <f>ROUND(E422*N422,2)</f>
        <v>0.45</v>
      </c>
      <c r="P422" s="237">
        <v>0</v>
      </c>
      <c r="Q422" s="237">
        <f>ROUND(E422*P422,2)</f>
        <v>0</v>
      </c>
      <c r="R422" s="239" t="s">
        <v>371</v>
      </c>
      <c r="S422" s="239" t="s">
        <v>259</v>
      </c>
      <c r="T422" s="240" t="s">
        <v>300</v>
      </c>
      <c r="U422" s="221">
        <v>0</v>
      </c>
      <c r="V422" s="221">
        <f>ROUND(E422*U422,2)</f>
        <v>0</v>
      </c>
      <c r="W422" s="221"/>
      <c r="X422" s="221" t="s">
        <v>372</v>
      </c>
      <c r="Y422" s="221" t="s">
        <v>262</v>
      </c>
      <c r="Z422" s="210"/>
      <c r="AA422" s="210"/>
      <c r="AB422" s="210"/>
      <c r="AC422" s="210"/>
      <c r="AD422" s="210"/>
      <c r="AE422" s="210"/>
      <c r="AF422" s="210"/>
      <c r="AG422" s="210" t="s">
        <v>373</v>
      </c>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2" x14ac:dyDescent="0.2">
      <c r="A423" s="217"/>
      <c r="B423" s="218"/>
      <c r="C423" s="263" t="s">
        <v>1438</v>
      </c>
      <c r="D423" s="251"/>
      <c r="E423" s="252"/>
      <c r="F423" s="221"/>
      <c r="G423" s="221"/>
      <c r="H423" s="221"/>
      <c r="I423" s="221"/>
      <c r="J423" s="221"/>
      <c r="K423" s="221"/>
      <c r="L423" s="221"/>
      <c r="M423" s="221"/>
      <c r="N423" s="220"/>
      <c r="O423" s="220"/>
      <c r="P423" s="220"/>
      <c r="Q423" s="220"/>
      <c r="R423" s="221"/>
      <c r="S423" s="221"/>
      <c r="T423" s="221"/>
      <c r="U423" s="221"/>
      <c r="V423" s="221"/>
      <c r="W423" s="221"/>
      <c r="X423" s="221"/>
      <c r="Y423" s="221"/>
      <c r="Z423" s="210"/>
      <c r="AA423" s="210"/>
      <c r="AB423" s="210"/>
      <c r="AC423" s="210"/>
      <c r="AD423" s="210"/>
      <c r="AE423" s="210"/>
      <c r="AF423" s="210"/>
      <c r="AG423" s="210" t="s">
        <v>319</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
      <c r="A424" s="217"/>
      <c r="B424" s="218"/>
      <c r="C424" s="263" t="s">
        <v>1627</v>
      </c>
      <c r="D424" s="251"/>
      <c r="E424" s="252">
        <v>2.04061</v>
      </c>
      <c r="F424" s="221"/>
      <c r="G424" s="221"/>
      <c r="H424" s="221"/>
      <c r="I424" s="221"/>
      <c r="J424" s="221"/>
      <c r="K424" s="221"/>
      <c r="L424" s="221"/>
      <c r="M424" s="221"/>
      <c r="N424" s="220"/>
      <c r="O424" s="220"/>
      <c r="P424" s="220"/>
      <c r="Q424" s="220"/>
      <c r="R424" s="221"/>
      <c r="S424" s="221"/>
      <c r="T424" s="221"/>
      <c r="U424" s="221"/>
      <c r="V424" s="221"/>
      <c r="W424" s="221"/>
      <c r="X424" s="221"/>
      <c r="Y424" s="221"/>
      <c r="Z424" s="210"/>
      <c r="AA424" s="210"/>
      <c r="AB424" s="210"/>
      <c r="AC424" s="210"/>
      <c r="AD424" s="210"/>
      <c r="AE424" s="210"/>
      <c r="AF424" s="210"/>
      <c r="AG424" s="210" t="s">
        <v>319</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63" t="s">
        <v>1628</v>
      </c>
      <c r="D425" s="251"/>
      <c r="E425" s="252">
        <v>12.951549999999999</v>
      </c>
      <c r="F425" s="221"/>
      <c r="G425" s="221"/>
      <c r="H425" s="221"/>
      <c r="I425" s="221"/>
      <c r="J425" s="221"/>
      <c r="K425" s="221"/>
      <c r="L425" s="221"/>
      <c r="M425" s="221"/>
      <c r="N425" s="220"/>
      <c r="O425" s="220"/>
      <c r="P425" s="220"/>
      <c r="Q425" s="220"/>
      <c r="R425" s="221"/>
      <c r="S425" s="221"/>
      <c r="T425" s="221"/>
      <c r="U425" s="221"/>
      <c r="V425" s="221"/>
      <c r="W425" s="221"/>
      <c r="X425" s="221"/>
      <c r="Y425" s="221"/>
      <c r="Z425" s="210"/>
      <c r="AA425" s="210"/>
      <c r="AB425" s="210"/>
      <c r="AC425" s="210"/>
      <c r="AD425" s="210"/>
      <c r="AE425" s="210"/>
      <c r="AF425" s="210"/>
      <c r="AG425" s="210" t="s">
        <v>319</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33.75" outlineLevel="1" x14ac:dyDescent="0.2">
      <c r="A426" s="234">
        <v>147</v>
      </c>
      <c r="B426" s="235" t="s">
        <v>1629</v>
      </c>
      <c r="C426" s="245" t="s">
        <v>1630</v>
      </c>
      <c r="D426" s="236" t="s">
        <v>298</v>
      </c>
      <c r="E426" s="237">
        <v>14.79</v>
      </c>
      <c r="F426" s="238"/>
      <c r="G426" s="239">
        <f>ROUND(E426*F426,2)</f>
        <v>0</v>
      </c>
      <c r="H426" s="238"/>
      <c r="I426" s="239">
        <f>ROUND(E426*H426,2)</f>
        <v>0</v>
      </c>
      <c r="J426" s="238"/>
      <c r="K426" s="239">
        <f>ROUND(E426*J426,2)</f>
        <v>0</v>
      </c>
      <c r="L426" s="239">
        <v>21</v>
      </c>
      <c r="M426" s="239">
        <f>G426*(1+L426/100)</f>
        <v>0</v>
      </c>
      <c r="N426" s="237">
        <v>1.2E-2</v>
      </c>
      <c r="O426" s="237">
        <f>ROUND(E426*N426,2)</f>
        <v>0.18</v>
      </c>
      <c r="P426" s="237">
        <v>0</v>
      </c>
      <c r="Q426" s="237">
        <f>ROUND(E426*P426,2)</f>
        <v>0</v>
      </c>
      <c r="R426" s="239" t="s">
        <v>371</v>
      </c>
      <c r="S426" s="239" t="s">
        <v>259</v>
      </c>
      <c r="T426" s="240" t="s">
        <v>300</v>
      </c>
      <c r="U426" s="221">
        <v>0</v>
      </c>
      <c r="V426" s="221">
        <f>ROUND(E426*U426,2)</f>
        <v>0</v>
      </c>
      <c r="W426" s="221"/>
      <c r="X426" s="221" t="s">
        <v>372</v>
      </c>
      <c r="Y426" s="221" t="s">
        <v>262</v>
      </c>
      <c r="Z426" s="210"/>
      <c r="AA426" s="210"/>
      <c r="AB426" s="210"/>
      <c r="AC426" s="210"/>
      <c r="AD426" s="210"/>
      <c r="AE426" s="210"/>
      <c r="AF426" s="210"/>
      <c r="AG426" s="210" t="s">
        <v>373</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
      <c r="A427" s="217"/>
      <c r="B427" s="218"/>
      <c r="C427" s="263" t="s">
        <v>1438</v>
      </c>
      <c r="D427" s="251"/>
      <c r="E427" s="252"/>
      <c r="F427" s="221"/>
      <c r="G427" s="221"/>
      <c r="H427" s="221"/>
      <c r="I427" s="221"/>
      <c r="J427" s="221"/>
      <c r="K427" s="221"/>
      <c r="L427" s="221"/>
      <c r="M427" s="221"/>
      <c r="N427" s="220"/>
      <c r="O427" s="220"/>
      <c r="P427" s="220"/>
      <c r="Q427" s="220"/>
      <c r="R427" s="221"/>
      <c r="S427" s="221"/>
      <c r="T427" s="221"/>
      <c r="U427" s="221"/>
      <c r="V427" s="221"/>
      <c r="W427" s="221"/>
      <c r="X427" s="221"/>
      <c r="Y427" s="221"/>
      <c r="Z427" s="210"/>
      <c r="AA427" s="210"/>
      <c r="AB427" s="210"/>
      <c r="AC427" s="210"/>
      <c r="AD427" s="210"/>
      <c r="AE427" s="210"/>
      <c r="AF427" s="210"/>
      <c r="AG427" s="210" t="s">
        <v>319</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3" x14ac:dyDescent="0.2">
      <c r="A428" s="217"/>
      <c r="B428" s="218"/>
      <c r="C428" s="263" t="s">
        <v>1631</v>
      </c>
      <c r="D428" s="251"/>
      <c r="E428" s="252">
        <v>14.79</v>
      </c>
      <c r="F428" s="221"/>
      <c r="G428" s="221"/>
      <c r="H428" s="221"/>
      <c r="I428" s="221"/>
      <c r="J428" s="221"/>
      <c r="K428" s="221"/>
      <c r="L428" s="221"/>
      <c r="M428" s="221"/>
      <c r="N428" s="220"/>
      <c r="O428" s="220"/>
      <c r="P428" s="220"/>
      <c r="Q428" s="220"/>
      <c r="R428" s="221"/>
      <c r="S428" s="221"/>
      <c r="T428" s="221"/>
      <c r="U428" s="221"/>
      <c r="V428" s="221"/>
      <c r="W428" s="221"/>
      <c r="X428" s="221"/>
      <c r="Y428" s="221"/>
      <c r="Z428" s="210"/>
      <c r="AA428" s="210"/>
      <c r="AB428" s="210"/>
      <c r="AC428" s="210"/>
      <c r="AD428" s="210"/>
      <c r="AE428" s="210"/>
      <c r="AF428" s="210"/>
      <c r="AG428" s="210" t="s">
        <v>319</v>
      </c>
      <c r="AH428" s="210">
        <v>5</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1" x14ac:dyDescent="0.2">
      <c r="A429" s="234">
        <v>148</v>
      </c>
      <c r="B429" s="235" t="s">
        <v>1632</v>
      </c>
      <c r="C429" s="245" t="s">
        <v>1633</v>
      </c>
      <c r="D429" s="236" t="s">
        <v>298</v>
      </c>
      <c r="E429" s="237">
        <v>260.95202999999998</v>
      </c>
      <c r="F429" s="238"/>
      <c r="G429" s="239">
        <f>ROUND(E429*F429,2)</f>
        <v>0</v>
      </c>
      <c r="H429" s="238"/>
      <c r="I429" s="239">
        <f>ROUND(E429*H429,2)</f>
        <v>0</v>
      </c>
      <c r="J429" s="238"/>
      <c r="K429" s="239">
        <f>ROUND(E429*J429,2)</f>
        <v>0</v>
      </c>
      <c r="L429" s="239">
        <v>21</v>
      </c>
      <c r="M429" s="239">
        <f>G429*(1+L429/100)</f>
        <v>0</v>
      </c>
      <c r="N429" s="237">
        <v>1.1E-4</v>
      </c>
      <c r="O429" s="237">
        <f>ROUND(E429*N429,2)</f>
        <v>0.03</v>
      </c>
      <c r="P429" s="237">
        <v>0</v>
      </c>
      <c r="Q429" s="237">
        <f>ROUND(E429*P429,2)</f>
        <v>0</v>
      </c>
      <c r="R429" s="239" t="s">
        <v>371</v>
      </c>
      <c r="S429" s="239" t="s">
        <v>259</v>
      </c>
      <c r="T429" s="240" t="s">
        <v>300</v>
      </c>
      <c r="U429" s="221">
        <v>0</v>
      </c>
      <c r="V429" s="221">
        <f>ROUND(E429*U429,2)</f>
        <v>0</v>
      </c>
      <c r="W429" s="221"/>
      <c r="X429" s="221" t="s">
        <v>372</v>
      </c>
      <c r="Y429" s="221" t="s">
        <v>262</v>
      </c>
      <c r="Z429" s="210"/>
      <c r="AA429" s="210"/>
      <c r="AB429" s="210"/>
      <c r="AC429" s="210"/>
      <c r="AD429" s="210"/>
      <c r="AE429" s="210"/>
      <c r="AF429" s="210"/>
      <c r="AG429" s="210" t="s">
        <v>373</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
      <c r="A430" s="217"/>
      <c r="B430" s="218"/>
      <c r="C430" s="263" t="s">
        <v>1634</v>
      </c>
      <c r="D430" s="251"/>
      <c r="E430" s="252"/>
      <c r="F430" s="221"/>
      <c r="G430" s="221"/>
      <c r="H430" s="221"/>
      <c r="I430" s="221"/>
      <c r="J430" s="221"/>
      <c r="K430" s="221"/>
      <c r="L430" s="221"/>
      <c r="M430" s="221"/>
      <c r="N430" s="220"/>
      <c r="O430" s="220"/>
      <c r="P430" s="220"/>
      <c r="Q430" s="220"/>
      <c r="R430" s="221"/>
      <c r="S430" s="221"/>
      <c r="T430" s="221"/>
      <c r="U430" s="221"/>
      <c r="V430" s="221"/>
      <c r="W430" s="221"/>
      <c r="X430" s="221"/>
      <c r="Y430" s="221"/>
      <c r="Z430" s="210"/>
      <c r="AA430" s="210"/>
      <c r="AB430" s="210"/>
      <c r="AC430" s="210"/>
      <c r="AD430" s="210"/>
      <c r="AE430" s="210"/>
      <c r="AF430" s="210"/>
      <c r="AG430" s="210" t="s">
        <v>319</v>
      </c>
      <c r="AH430" s="210">
        <v>0</v>
      </c>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3" x14ac:dyDescent="0.2">
      <c r="A431" s="217"/>
      <c r="B431" s="218"/>
      <c r="C431" s="263" t="s">
        <v>1635</v>
      </c>
      <c r="D431" s="251"/>
      <c r="E431" s="252">
        <v>260.95202999999998</v>
      </c>
      <c r="F431" s="221"/>
      <c r="G431" s="221"/>
      <c r="H431" s="221"/>
      <c r="I431" s="221"/>
      <c r="J431" s="221"/>
      <c r="K431" s="221"/>
      <c r="L431" s="221"/>
      <c r="M431" s="221"/>
      <c r="N431" s="220"/>
      <c r="O431" s="220"/>
      <c r="P431" s="220"/>
      <c r="Q431" s="220"/>
      <c r="R431" s="221"/>
      <c r="S431" s="221"/>
      <c r="T431" s="221"/>
      <c r="U431" s="221"/>
      <c r="V431" s="221"/>
      <c r="W431" s="221"/>
      <c r="X431" s="221"/>
      <c r="Y431" s="221"/>
      <c r="Z431" s="210"/>
      <c r="AA431" s="210"/>
      <c r="AB431" s="210"/>
      <c r="AC431" s="210"/>
      <c r="AD431" s="210"/>
      <c r="AE431" s="210"/>
      <c r="AF431" s="210"/>
      <c r="AG431" s="210" t="s">
        <v>319</v>
      </c>
      <c r="AH431" s="210">
        <v>5</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ht="22.5" outlineLevel="1" x14ac:dyDescent="0.2">
      <c r="A432" s="254">
        <v>149</v>
      </c>
      <c r="B432" s="255" t="s">
        <v>1636</v>
      </c>
      <c r="C432" s="262" t="s">
        <v>1637</v>
      </c>
      <c r="D432" s="256" t="s">
        <v>393</v>
      </c>
      <c r="E432" s="257">
        <v>10</v>
      </c>
      <c r="F432" s="258"/>
      <c r="G432" s="259">
        <f>ROUND(E432*F432,2)</f>
        <v>0</v>
      </c>
      <c r="H432" s="258"/>
      <c r="I432" s="259">
        <f>ROUND(E432*H432,2)</f>
        <v>0</v>
      </c>
      <c r="J432" s="258"/>
      <c r="K432" s="259">
        <f>ROUND(E432*J432,2)</f>
        <v>0</v>
      </c>
      <c r="L432" s="259">
        <v>21</v>
      </c>
      <c r="M432" s="259">
        <f>G432*(1+L432/100)</f>
        <v>0</v>
      </c>
      <c r="N432" s="257">
        <v>8.9999999999999998E-4</v>
      </c>
      <c r="O432" s="257">
        <f>ROUND(E432*N432,2)</f>
        <v>0.01</v>
      </c>
      <c r="P432" s="257">
        <v>0</v>
      </c>
      <c r="Q432" s="257">
        <f>ROUND(E432*P432,2)</f>
        <v>0</v>
      </c>
      <c r="R432" s="259" t="s">
        <v>371</v>
      </c>
      <c r="S432" s="259" t="s">
        <v>259</v>
      </c>
      <c r="T432" s="260" t="s">
        <v>300</v>
      </c>
      <c r="U432" s="221">
        <v>0</v>
      </c>
      <c r="V432" s="221">
        <f>ROUND(E432*U432,2)</f>
        <v>0</v>
      </c>
      <c r="W432" s="221"/>
      <c r="X432" s="221" t="s">
        <v>372</v>
      </c>
      <c r="Y432" s="221" t="s">
        <v>262</v>
      </c>
      <c r="Z432" s="210"/>
      <c r="AA432" s="210"/>
      <c r="AB432" s="210"/>
      <c r="AC432" s="210"/>
      <c r="AD432" s="210"/>
      <c r="AE432" s="210"/>
      <c r="AF432" s="210"/>
      <c r="AG432" s="210" t="s">
        <v>373</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34">
        <v>150</v>
      </c>
      <c r="B433" s="235" t="s">
        <v>1638</v>
      </c>
      <c r="C433" s="245" t="s">
        <v>1639</v>
      </c>
      <c r="D433" s="236" t="s">
        <v>400</v>
      </c>
      <c r="E433" s="237">
        <v>0.66712000000000005</v>
      </c>
      <c r="F433" s="238"/>
      <c r="G433" s="239">
        <f>ROUND(E433*F433,2)</f>
        <v>0</v>
      </c>
      <c r="H433" s="238"/>
      <c r="I433" s="239">
        <f>ROUND(E433*H433,2)</f>
        <v>0</v>
      </c>
      <c r="J433" s="238"/>
      <c r="K433" s="239">
        <f>ROUND(E433*J433,2)</f>
        <v>0</v>
      </c>
      <c r="L433" s="239">
        <v>21</v>
      </c>
      <c r="M433" s="239">
        <f>G433*(1+L433/100)</f>
        <v>0</v>
      </c>
      <c r="N433" s="237">
        <v>0</v>
      </c>
      <c r="O433" s="237">
        <f>ROUND(E433*N433,2)</f>
        <v>0</v>
      </c>
      <c r="P433" s="237">
        <v>0</v>
      </c>
      <c r="Q433" s="237">
        <f>ROUND(E433*P433,2)</f>
        <v>0</v>
      </c>
      <c r="R433" s="239" t="s">
        <v>1341</v>
      </c>
      <c r="S433" s="239" t="s">
        <v>259</v>
      </c>
      <c r="T433" s="240" t="s">
        <v>300</v>
      </c>
      <c r="U433" s="221">
        <v>1.74</v>
      </c>
      <c r="V433" s="221">
        <f>ROUND(E433*U433,2)</f>
        <v>1.1599999999999999</v>
      </c>
      <c r="W433" s="221"/>
      <c r="X433" s="221" t="s">
        <v>401</v>
      </c>
      <c r="Y433" s="221" t="s">
        <v>262</v>
      </c>
      <c r="Z433" s="210"/>
      <c r="AA433" s="210"/>
      <c r="AB433" s="210"/>
      <c r="AC433" s="210"/>
      <c r="AD433" s="210"/>
      <c r="AE433" s="210"/>
      <c r="AF433" s="210"/>
      <c r="AG433" s="210" t="s">
        <v>402</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61" t="s">
        <v>1616</v>
      </c>
      <c r="D434" s="253"/>
      <c r="E434" s="253"/>
      <c r="F434" s="253"/>
      <c r="G434" s="253"/>
      <c r="H434" s="221"/>
      <c r="I434" s="221"/>
      <c r="J434" s="221"/>
      <c r="K434" s="221"/>
      <c r="L434" s="221"/>
      <c r="M434" s="221"/>
      <c r="N434" s="220"/>
      <c r="O434" s="220"/>
      <c r="P434" s="220"/>
      <c r="Q434" s="220"/>
      <c r="R434" s="221"/>
      <c r="S434" s="221"/>
      <c r="T434" s="221"/>
      <c r="U434" s="221"/>
      <c r="V434" s="221"/>
      <c r="W434" s="221"/>
      <c r="X434" s="221"/>
      <c r="Y434" s="221"/>
      <c r="Z434" s="210"/>
      <c r="AA434" s="210"/>
      <c r="AB434" s="210"/>
      <c r="AC434" s="210"/>
      <c r="AD434" s="210"/>
      <c r="AE434" s="210"/>
      <c r="AF434" s="210"/>
      <c r="AG434" s="210" t="s">
        <v>304</v>
      </c>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x14ac:dyDescent="0.2">
      <c r="A435" s="224" t="s">
        <v>254</v>
      </c>
      <c r="B435" s="225" t="s">
        <v>160</v>
      </c>
      <c r="C435" s="244" t="s">
        <v>161</v>
      </c>
      <c r="D435" s="226"/>
      <c r="E435" s="227"/>
      <c r="F435" s="228"/>
      <c r="G435" s="228">
        <f>SUMIF(AG436:AG450,"&lt;&gt;NOR",G436:G450)</f>
        <v>0</v>
      </c>
      <c r="H435" s="228"/>
      <c r="I435" s="228">
        <f>SUM(I436:I450)</f>
        <v>0</v>
      </c>
      <c r="J435" s="228"/>
      <c r="K435" s="228">
        <f>SUM(K436:K450)</f>
        <v>0</v>
      </c>
      <c r="L435" s="228"/>
      <c r="M435" s="228">
        <f>SUM(M436:M450)</f>
        <v>0</v>
      </c>
      <c r="N435" s="227"/>
      <c r="O435" s="227">
        <f>SUM(O436:O450)</f>
        <v>0.02</v>
      </c>
      <c r="P435" s="227"/>
      <c r="Q435" s="227">
        <f>SUM(Q436:Q450)</f>
        <v>0</v>
      </c>
      <c r="R435" s="228"/>
      <c r="S435" s="228"/>
      <c r="T435" s="229"/>
      <c r="U435" s="223"/>
      <c r="V435" s="223">
        <f>SUM(V436:V450)</f>
        <v>8.2099999999999991</v>
      </c>
      <c r="W435" s="223"/>
      <c r="X435" s="223"/>
      <c r="Y435" s="223"/>
      <c r="AG435" t="s">
        <v>255</v>
      </c>
    </row>
    <row r="436" spans="1:60" outlineLevel="1" x14ac:dyDescent="0.2">
      <c r="A436" s="254">
        <v>151</v>
      </c>
      <c r="B436" s="255" t="s">
        <v>1640</v>
      </c>
      <c r="C436" s="262" t="s">
        <v>1641</v>
      </c>
      <c r="D436" s="256" t="s">
        <v>908</v>
      </c>
      <c r="E436" s="257">
        <v>1</v>
      </c>
      <c r="F436" s="258"/>
      <c r="G436" s="259">
        <f>ROUND(E436*F436,2)</f>
        <v>0</v>
      </c>
      <c r="H436" s="258"/>
      <c r="I436" s="259">
        <f>ROUND(E436*H436,2)</f>
        <v>0</v>
      </c>
      <c r="J436" s="258"/>
      <c r="K436" s="259">
        <f>ROUND(E436*J436,2)</f>
        <v>0</v>
      </c>
      <c r="L436" s="259">
        <v>21</v>
      </c>
      <c r="M436" s="259">
        <f>G436*(1+L436/100)</f>
        <v>0</v>
      </c>
      <c r="N436" s="257">
        <v>1.7000000000000001E-4</v>
      </c>
      <c r="O436" s="257">
        <f>ROUND(E436*N436,2)</f>
        <v>0</v>
      </c>
      <c r="P436" s="257">
        <v>0</v>
      </c>
      <c r="Q436" s="257">
        <f>ROUND(E436*P436,2)</f>
        <v>0</v>
      </c>
      <c r="R436" s="259" t="s">
        <v>1642</v>
      </c>
      <c r="S436" s="259" t="s">
        <v>259</v>
      </c>
      <c r="T436" s="260" t="s">
        <v>300</v>
      </c>
      <c r="U436" s="221">
        <v>2.9</v>
      </c>
      <c r="V436" s="221">
        <f>ROUND(E436*U436,2)</f>
        <v>2.9</v>
      </c>
      <c r="W436" s="221"/>
      <c r="X436" s="221" t="s">
        <v>301</v>
      </c>
      <c r="Y436" s="221" t="s">
        <v>1643</v>
      </c>
      <c r="Z436" s="210"/>
      <c r="AA436" s="210"/>
      <c r="AB436" s="210"/>
      <c r="AC436" s="210"/>
      <c r="AD436" s="210"/>
      <c r="AE436" s="210"/>
      <c r="AF436" s="210"/>
      <c r="AG436" s="210" t="s">
        <v>302</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34">
        <v>152</v>
      </c>
      <c r="B437" s="235" t="s">
        <v>1644</v>
      </c>
      <c r="C437" s="245" t="s">
        <v>1645</v>
      </c>
      <c r="D437" s="236" t="s">
        <v>908</v>
      </c>
      <c r="E437" s="237">
        <v>16</v>
      </c>
      <c r="F437" s="238"/>
      <c r="G437" s="239">
        <f>ROUND(E437*F437,2)</f>
        <v>0</v>
      </c>
      <c r="H437" s="238"/>
      <c r="I437" s="239">
        <f>ROUND(E437*H437,2)</f>
        <v>0</v>
      </c>
      <c r="J437" s="238"/>
      <c r="K437" s="239">
        <f>ROUND(E437*J437,2)</f>
        <v>0</v>
      </c>
      <c r="L437" s="239">
        <v>21</v>
      </c>
      <c r="M437" s="239">
        <f>G437*(1+L437/100)</f>
        <v>0</v>
      </c>
      <c r="N437" s="237">
        <v>3.0000000000000001E-5</v>
      </c>
      <c r="O437" s="237">
        <f>ROUND(E437*N437,2)</f>
        <v>0</v>
      </c>
      <c r="P437" s="237">
        <v>0</v>
      </c>
      <c r="Q437" s="237">
        <f>ROUND(E437*P437,2)</f>
        <v>0</v>
      </c>
      <c r="R437" s="239" t="s">
        <v>1642</v>
      </c>
      <c r="S437" s="239" t="s">
        <v>259</v>
      </c>
      <c r="T437" s="240" t="s">
        <v>300</v>
      </c>
      <c r="U437" s="221">
        <v>0.33</v>
      </c>
      <c r="V437" s="221">
        <f>ROUND(E437*U437,2)</f>
        <v>5.28</v>
      </c>
      <c r="W437" s="221"/>
      <c r="X437" s="221" t="s">
        <v>301</v>
      </c>
      <c r="Y437" s="221" t="s">
        <v>262</v>
      </c>
      <c r="Z437" s="210"/>
      <c r="AA437" s="210"/>
      <c r="AB437" s="210"/>
      <c r="AC437" s="210"/>
      <c r="AD437" s="210"/>
      <c r="AE437" s="210"/>
      <c r="AF437" s="210"/>
      <c r="AG437" s="210" t="s">
        <v>302</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63" t="s">
        <v>1646</v>
      </c>
      <c r="D438" s="251"/>
      <c r="E438" s="252">
        <v>16</v>
      </c>
      <c r="F438" s="221"/>
      <c r="G438" s="221"/>
      <c r="H438" s="221"/>
      <c r="I438" s="221"/>
      <c r="J438" s="221"/>
      <c r="K438" s="221"/>
      <c r="L438" s="221"/>
      <c r="M438" s="221"/>
      <c r="N438" s="220"/>
      <c r="O438" s="220"/>
      <c r="P438" s="220"/>
      <c r="Q438" s="220"/>
      <c r="R438" s="221"/>
      <c r="S438" s="221"/>
      <c r="T438" s="221"/>
      <c r="U438" s="221"/>
      <c r="V438" s="221"/>
      <c r="W438" s="221"/>
      <c r="X438" s="221"/>
      <c r="Y438" s="221"/>
      <c r="Z438" s="210"/>
      <c r="AA438" s="210"/>
      <c r="AB438" s="210"/>
      <c r="AC438" s="210"/>
      <c r="AD438" s="210"/>
      <c r="AE438" s="210"/>
      <c r="AF438" s="210"/>
      <c r="AG438" s="210" t="s">
        <v>319</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34">
        <v>153</v>
      </c>
      <c r="B439" s="235" t="s">
        <v>1647</v>
      </c>
      <c r="C439" s="245" t="s">
        <v>1648</v>
      </c>
      <c r="D439" s="236" t="s">
        <v>393</v>
      </c>
      <c r="E439" s="237">
        <v>7</v>
      </c>
      <c r="F439" s="238"/>
      <c r="G439" s="239">
        <f>ROUND(E439*F439,2)</f>
        <v>0</v>
      </c>
      <c r="H439" s="238"/>
      <c r="I439" s="239">
        <f>ROUND(E439*H439,2)</f>
        <v>0</v>
      </c>
      <c r="J439" s="238"/>
      <c r="K439" s="239">
        <f>ROUND(E439*J439,2)</f>
        <v>0</v>
      </c>
      <c r="L439" s="239">
        <v>21</v>
      </c>
      <c r="M439" s="239">
        <f>G439*(1+L439/100)</f>
        <v>0</v>
      </c>
      <c r="N439" s="237">
        <v>2.0000000000000001E-4</v>
      </c>
      <c r="O439" s="237">
        <f>ROUND(E439*N439,2)</f>
        <v>0</v>
      </c>
      <c r="P439" s="237">
        <v>0</v>
      </c>
      <c r="Q439" s="237">
        <f>ROUND(E439*P439,2)</f>
        <v>0</v>
      </c>
      <c r="R439" s="239" t="s">
        <v>371</v>
      </c>
      <c r="S439" s="239" t="s">
        <v>259</v>
      </c>
      <c r="T439" s="240" t="s">
        <v>300</v>
      </c>
      <c r="U439" s="221">
        <v>0</v>
      </c>
      <c r="V439" s="221">
        <f>ROUND(E439*U439,2)</f>
        <v>0</v>
      </c>
      <c r="W439" s="221"/>
      <c r="X439" s="221" t="s">
        <v>372</v>
      </c>
      <c r="Y439" s="221" t="s">
        <v>262</v>
      </c>
      <c r="Z439" s="210"/>
      <c r="AA439" s="210"/>
      <c r="AB439" s="210"/>
      <c r="AC439" s="210"/>
      <c r="AD439" s="210"/>
      <c r="AE439" s="210"/>
      <c r="AF439" s="210"/>
      <c r="AG439" s="210" t="s">
        <v>373</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2" x14ac:dyDescent="0.2">
      <c r="A440" s="217"/>
      <c r="B440" s="218"/>
      <c r="C440" s="263" t="s">
        <v>1649</v>
      </c>
      <c r="D440" s="251"/>
      <c r="E440" s="252">
        <v>7</v>
      </c>
      <c r="F440" s="221"/>
      <c r="G440" s="221"/>
      <c r="H440" s="221"/>
      <c r="I440" s="221"/>
      <c r="J440" s="221"/>
      <c r="K440" s="221"/>
      <c r="L440" s="221"/>
      <c r="M440" s="221"/>
      <c r="N440" s="220"/>
      <c r="O440" s="220"/>
      <c r="P440" s="220"/>
      <c r="Q440" s="220"/>
      <c r="R440" s="221"/>
      <c r="S440" s="221"/>
      <c r="T440" s="221"/>
      <c r="U440" s="221"/>
      <c r="V440" s="221"/>
      <c r="W440" s="221"/>
      <c r="X440" s="221"/>
      <c r="Y440" s="221"/>
      <c r="Z440" s="210"/>
      <c r="AA440" s="210"/>
      <c r="AB440" s="210"/>
      <c r="AC440" s="210"/>
      <c r="AD440" s="210"/>
      <c r="AE440" s="210"/>
      <c r="AF440" s="210"/>
      <c r="AG440" s="210" t="s">
        <v>319</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34">
        <v>154</v>
      </c>
      <c r="B441" s="235" t="s">
        <v>1650</v>
      </c>
      <c r="C441" s="245" t="s">
        <v>1651</v>
      </c>
      <c r="D441" s="236" t="s">
        <v>393</v>
      </c>
      <c r="E441" s="237">
        <v>7</v>
      </c>
      <c r="F441" s="238"/>
      <c r="G441" s="239">
        <f>ROUND(E441*F441,2)</f>
        <v>0</v>
      </c>
      <c r="H441" s="238"/>
      <c r="I441" s="239">
        <f>ROUND(E441*H441,2)</f>
        <v>0</v>
      </c>
      <c r="J441" s="238"/>
      <c r="K441" s="239">
        <f>ROUND(E441*J441,2)</f>
        <v>0</v>
      </c>
      <c r="L441" s="239">
        <v>21</v>
      </c>
      <c r="M441" s="239">
        <f>G441*(1+L441/100)</f>
        <v>0</v>
      </c>
      <c r="N441" s="237">
        <v>1.1999999999999999E-3</v>
      </c>
      <c r="O441" s="237">
        <f>ROUND(E441*N441,2)</f>
        <v>0.01</v>
      </c>
      <c r="P441" s="237">
        <v>0</v>
      </c>
      <c r="Q441" s="237">
        <f>ROUND(E441*P441,2)</f>
        <v>0</v>
      </c>
      <c r="R441" s="239"/>
      <c r="S441" s="239" t="s">
        <v>424</v>
      </c>
      <c r="T441" s="240" t="s">
        <v>260</v>
      </c>
      <c r="U441" s="221">
        <v>0</v>
      </c>
      <c r="V441" s="221">
        <f>ROUND(E441*U441,2)</f>
        <v>0</v>
      </c>
      <c r="W441" s="221"/>
      <c r="X441" s="221" t="s">
        <v>372</v>
      </c>
      <c r="Y441" s="221" t="s">
        <v>262</v>
      </c>
      <c r="Z441" s="210"/>
      <c r="AA441" s="210"/>
      <c r="AB441" s="210"/>
      <c r="AC441" s="210"/>
      <c r="AD441" s="210"/>
      <c r="AE441" s="210"/>
      <c r="AF441" s="210"/>
      <c r="AG441" s="210" t="s">
        <v>373</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2" x14ac:dyDescent="0.2">
      <c r="A442" s="217"/>
      <c r="B442" s="218"/>
      <c r="C442" s="263" t="s">
        <v>1652</v>
      </c>
      <c r="D442" s="251"/>
      <c r="E442" s="252">
        <v>7</v>
      </c>
      <c r="F442" s="221"/>
      <c r="G442" s="221"/>
      <c r="H442" s="221"/>
      <c r="I442" s="221"/>
      <c r="J442" s="221"/>
      <c r="K442" s="221"/>
      <c r="L442" s="221"/>
      <c r="M442" s="221"/>
      <c r="N442" s="220"/>
      <c r="O442" s="220"/>
      <c r="P442" s="220"/>
      <c r="Q442" s="220"/>
      <c r="R442" s="221"/>
      <c r="S442" s="221"/>
      <c r="T442" s="221"/>
      <c r="U442" s="221"/>
      <c r="V442" s="221"/>
      <c r="W442" s="221"/>
      <c r="X442" s="221"/>
      <c r="Y442" s="221"/>
      <c r="Z442" s="210"/>
      <c r="AA442" s="210"/>
      <c r="AB442" s="210"/>
      <c r="AC442" s="210"/>
      <c r="AD442" s="210"/>
      <c r="AE442" s="210"/>
      <c r="AF442" s="210"/>
      <c r="AG442" s="210" t="s">
        <v>319</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34">
        <v>155</v>
      </c>
      <c r="B443" s="235" t="s">
        <v>1653</v>
      </c>
      <c r="C443" s="245" t="s">
        <v>1654</v>
      </c>
      <c r="D443" s="236" t="s">
        <v>393</v>
      </c>
      <c r="E443" s="237">
        <v>1</v>
      </c>
      <c r="F443" s="238"/>
      <c r="G443" s="239">
        <f>ROUND(E443*F443,2)</f>
        <v>0</v>
      </c>
      <c r="H443" s="238"/>
      <c r="I443" s="239">
        <f>ROUND(E443*H443,2)</f>
        <v>0</v>
      </c>
      <c r="J443" s="238"/>
      <c r="K443" s="239">
        <f>ROUND(E443*J443,2)</f>
        <v>0</v>
      </c>
      <c r="L443" s="239">
        <v>21</v>
      </c>
      <c r="M443" s="239">
        <f>G443*(1+L443/100)</f>
        <v>0</v>
      </c>
      <c r="N443" s="237">
        <v>5.0000000000000001E-4</v>
      </c>
      <c r="O443" s="237">
        <f>ROUND(E443*N443,2)</f>
        <v>0</v>
      </c>
      <c r="P443" s="237">
        <v>0</v>
      </c>
      <c r="Q443" s="237">
        <f>ROUND(E443*P443,2)</f>
        <v>0</v>
      </c>
      <c r="R443" s="239"/>
      <c r="S443" s="239" t="s">
        <v>424</v>
      </c>
      <c r="T443" s="240" t="s">
        <v>300</v>
      </c>
      <c r="U443" s="221">
        <v>0</v>
      </c>
      <c r="V443" s="221">
        <f>ROUND(E443*U443,2)</f>
        <v>0</v>
      </c>
      <c r="W443" s="221"/>
      <c r="X443" s="221" t="s">
        <v>372</v>
      </c>
      <c r="Y443" s="221" t="s">
        <v>262</v>
      </c>
      <c r="Z443" s="210"/>
      <c r="AA443" s="210"/>
      <c r="AB443" s="210"/>
      <c r="AC443" s="210"/>
      <c r="AD443" s="210"/>
      <c r="AE443" s="210"/>
      <c r="AF443" s="210"/>
      <c r="AG443" s="210" t="s">
        <v>373</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2" x14ac:dyDescent="0.2">
      <c r="A444" s="217"/>
      <c r="B444" s="218"/>
      <c r="C444" s="263" t="s">
        <v>1655</v>
      </c>
      <c r="D444" s="251"/>
      <c r="E444" s="252">
        <v>1</v>
      </c>
      <c r="F444" s="221"/>
      <c r="G444" s="221"/>
      <c r="H444" s="221"/>
      <c r="I444" s="221"/>
      <c r="J444" s="221"/>
      <c r="K444" s="221"/>
      <c r="L444" s="221"/>
      <c r="M444" s="221"/>
      <c r="N444" s="220"/>
      <c r="O444" s="220"/>
      <c r="P444" s="220"/>
      <c r="Q444" s="220"/>
      <c r="R444" s="221"/>
      <c r="S444" s="221"/>
      <c r="T444" s="221"/>
      <c r="U444" s="221"/>
      <c r="V444" s="221"/>
      <c r="W444" s="221"/>
      <c r="X444" s="221"/>
      <c r="Y444" s="221"/>
      <c r="Z444" s="210"/>
      <c r="AA444" s="210"/>
      <c r="AB444" s="210"/>
      <c r="AC444" s="210"/>
      <c r="AD444" s="210"/>
      <c r="AE444" s="210"/>
      <c r="AF444" s="210"/>
      <c r="AG444" s="210" t="s">
        <v>319</v>
      </c>
      <c r="AH444" s="210">
        <v>0</v>
      </c>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
      <c r="A445" s="234">
        <v>156</v>
      </c>
      <c r="B445" s="235" t="s">
        <v>1656</v>
      </c>
      <c r="C445" s="245" t="s">
        <v>1657</v>
      </c>
      <c r="D445" s="236" t="s">
        <v>393</v>
      </c>
      <c r="E445" s="237">
        <v>1</v>
      </c>
      <c r="F445" s="238"/>
      <c r="G445" s="239">
        <f>ROUND(E445*F445,2)</f>
        <v>0</v>
      </c>
      <c r="H445" s="238"/>
      <c r="I445" s="239">
        <f>ROUND(E445*H445,2)</f>
        <v>0</v>
      </c>
      <c r="J445" s="238"/>
      <c r="K445" s="239">
        <f>ROUND(E445*J445,2)</f>
        <v>0</v>
      </c>
      <c r="L445" s="239">
        <v>21</v>
      </c>
      <c r="M445" s="239">
        <f>G445*(1+L445/100)</f>
        <v>0</v>
      </c>
      <c r="N445" s="237">
        <v>1E-4</v>
      </c>
      <c r="O445" s="237">
        <f>ROUND(E445*N445,2)</f>
        <v>0</v>
      </c>
      <c r="P445" s="237">
        <v>0</v>
      </c>
      <c r="Q445" s="237">
        <f>ROUND(E445*P445,2)</f>
        <v>0</v>
      </c>
      <c r="R445" s="239" t="s">
        <v>371</v>
      </c>
      <c r="S445" s="239" t="s">
        <v>259</v>
      </c>
      <c r="T445" s="240" t="s">
        <v>300</v>
      </c>
      <c r="U445" s="221">
        <v>0</v>
      </c>
      <c r="V445" s="221">
        <f>ROUND(E445*U445,2)</f>
        <v>0</v>
      </c>
      <c r="W445" s="221"/>
      <c r="X445" s="221" t="s">
        <v>372</v>
      </c>
      <c r="Y445" s="221" t="s">
        <v>262</v>
      </c>
      <c r="Z445" s="210"/>
      <c r="AA445" s="210"/>
      <c r="AB445" s="210"/>
      <c r="AC445" s="210"/>
      <c r="AD445" s="210"/>
      <c r="AE445" s="210"/>
      <c r="AF445" s="210"/>
      <c r="AG445" s="210" t="s">
        <v>373</v>
      </c>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2" x14ac:dyDescent="0.2">
      <c r="A446" s="217"/>
      <c r="B446" s="218"/>
      <c r="C446" s="263" t="s">
        <v>1658</v>
      </c>
      <c r="D446" s="251"/>
      <c r="E446" s="252">
        <v>1</v>
      </c>
      <c r="F446" s="221"/>
      <c r="G446" s="221"/>
      <c r="H446" s="221"/>
      <c r="I446" s="221"/>
      <c r="J446" s="221"/>
      <c r="K446" s="221"/>
      <c r="L446" s="221"/>
      <c r="M446" s="221"/>
      <c r="N446" s="220"/>
      <c r="O446" s="220"/>
      <c r="P446" s="220"/>
      <c r="Q446" s="220"/>
      <c r="R446" s="221"/>
      <c r="S446" s="221"/>
      <c r="T446" s="221"/>
      <c r="U446" s="221"/>
      <c r="V446" s="221"/>
      <c r="W446" s="221"/>
      <c r="X446" s="221"/>
      <c r="Y446" s="221"/>
      <c r="Z446" s="210"/>
      <c r="AA446" s="210"/>
      <c r="AB446" s="210"/>
      <c r="AC446" s="210"/>
      <c r="AD446" s="210"/>
      <c r="AE446" s="210"/>
      <c r="AF446" s="210"/>
      <c r="AG446" s="210" t="s">
        <v>319</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ht="22.5" outlineLevel="1" x14ac:dyDescent="0.2">
      <c r="A447" s="234">
        <v>157</v>
      </c>
      <c r="B447" s="235" t="s">
        <v>1659</v>
      </c>
      <c r="C447" s="245" t="s">
        <v>1660</v>
      </c>
      <c r="D447" s="236" t="s">
        <v>393</v>
      </c>
      <c r="E447" s="237">
        <v>1</v>
      </c>
      <c r="F447" s="238"/>
      <c r="G447" s="239">
        <f>ROUND(E447*F447,2)</f>
        <v>0</v>
      </c>
      <c r="H447" s="238"/>
      <c r="I447" s="239">
        <f>ROUND(E447*H447,2)</f>
        <v>0</v>
      </c>
      <c r="J447" s="238"/>
      <c r="K447" s="239">
        <f>ROUND(E447*J447,2)</f>
        <v>0</v>
      </c>
      <c r="L447" s="239">
        <v>21</v>
      </c>
      <c r="M447" s="239">
        <f>G447*(1+L447/100)</f>
        <v>0</v>
      </c>
      <c r="N447" s="237">
        <v>1.0999999999999999E-2</v>
      </c>
      <c r="O447" s="237">
        <f>ROUND(E447*N447,2)</f>
        <v>0.01</v>
      </c>
      <c r="P447" s="237">
        <v>0</v>
      </c>
      <c r="Q447" s="237">
        <f>ROUND(E447*P447,2)</f>
        <v>0</v>
      </c>
      <c r="R447" s="239" t="s">
        <v>371</v>
      </c>
      <c r="S447" s="239" t="s">
        <v>259</v>
      </c>
      <c r="T447" s="240" t="s">
        <v>300</v>
      </c>
      <c r="U447" s="221">
        <v>0</v>
      </c>
      <c r="V447" s="221">
        <f>ROUND(E447*U447,2)</f>
        <v>0</v>
      </c>
      <c r="W447" s="221"/>
      <c r="X447" s="221" t="s">
        <v>372</v>
      </c>
      <c r="Y447" s="221" t="s">
        <v>1643</v>
      </c>
      <c r="Z447" s="210"/>
      <c r="AA447" s="210"/>
      <c r="AB447" s="210"/>
      <c r="AC447" s="210"/>
      <c r="AD447" s="210"/>
      <c r="AE447" s="210"/>
      <c r="AF447" s="210"/>
      <c r="AG447" s="210" t="s">
        <v>373</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2" x14ac:dyDescent="0.2">
      <c r="A448" s="217"/>
      <c r="B448" s="218"/>
      <c r="C448" s="263" t="s">
        <v>1661</v>
      </c>
      <c r="D448" s="251"/>
      <c r="E448" s="252">
        <v>1</v>
      </c>
      <c r="F448" s="221"/>
      <c r="G448" s="221"/>
      <c r="H448" s="221"/>
      <c r="I448" s="221"/>
      <c r="J448" s="221"/>
      <c r="K448" s="221"/>
      <c r="L448" s="221"/>
      <c r="M448" s="221"/>
      <c r="N448" s="220"/>
      <c r="O448" s="220"/>
      <c r="P448" s="220"/>
      <c r="Q448" s="220"/>
      <c r="R448" s="221"/>
      <c r="S448" s="221"/>
      <c r="T448" s="221"/>
      <c r="U448" s="221"/>
      <c r="V448" s="221"/>
      <c r="W448" s="221"/>
      <c r="X448" s="221"/>
      <c r="Y448" s="221"/>
      <c r="Z448" s="210"/>
      <c r="AA448" s="210"/>
      <c r="AB448" s="210"/>
      <c r="AC448" s="210"/>
      <c r="AD448" s="210"/>
      <c r="AE448" s="210"/>
      <c r="AF448" s="210"/>
      <c r="AG448" s="210" t="s">
        <v>319</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34">
        <v>158</v>
      </c>
      <c r="B449" s="235" t="s">
        <v>1662</v>
      </c>
      <c r="C449" s="245" t="s">
        <v>1663</v>
      </c>
      <c r="D449" s="236" t="s">
        <v>400</v>
      </c>
      <c r="E449" s="237">
        <v>2.205E-2</v>
      </c>
      <c r="F449" s="238"/>
      <c r="G449" s="239">
        <f>ROUND(E449*F449,2)</f>
        <v>0</v>
      </c>
      <c r="H449" s="238"/>
      <c r="I449" s="239">
        <f>ROUND(E449*H449,2)</f>
        <v>0</v>
      </c>
      <c r="J449" s="238"/>
      <c r="K449" s="239">
        <f>ROUND(E449*J449,2)</f>
        <v>0</v>
      </c>
      <c r="L449" s="239">
        <v>21</v>
      </c>
      <c r="M449" s="239">
        <f>G449*(1+L449/100)</f>
        <v>0</v>
      </c>
      <c r="N449" s="237">
        <v>0</v>
      </c>
      <c r="O449" s="237">
        <f>ROUND(E449*N449,2)</f>
        <v>0</v>
      </c>
      <c r="P449" s="237">
        <v>0</v>
      </c>
      <c r="Q449" s="237">
        <f>ROUND(E449*P449,2)</f>
        <v>0</v>
      </c>
      <c r="R449" s="239" t="s">
        <v>1642</v>
      </c>
      <c r="S449" s="239" t="s">
        <v>259</v>
      </c>
      <c r="T449" s="240" t="s">
        <v>300</v>
      </c>
      <c r="U449" s="221">
        <v>1.5169999999999999</v>
      </c>
      <c r="V449" s="221">
        <f>ROUND(E449*U449,2)</f>
        <v>0.03</v>
      </c>
      <c r="W449" s="221"/>
      <c r="X449" s="221" t="s">
        <v>401</v>
      </c>
      <c r="Y449" s="221" t="s">
        <v>262</v>
      </c>
      <c r="Z449" s="210"/>
      <c r="AA449" s="210"/>
      <c r="AB449" s="210"/>
      <c r="AC449" s="210"/>
      <c r="AD449" s="210"/>
      <c r="AE449" s="210"/>
      <c r="AF449" s="210"/>
      <c r="AG449" s="210" t="s">
        <v>402</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2" x14ac:dyDescent="0.2">
      <c r="A450" s="217"/>
      <c r="B450" s="218"/>
      <c r="C450" s="261" t="s">
        <v>1664</v>
      </c>
      <c r="D450" s="253"/>
      <c r="E450" s="253"/>
      <c r="F450" s="253"/>
      <c r="G450" s="253"/>
      <c r="H450" s="221"/>
      <c r="I450" s="221"/>
      <c r="J450" s="221"/>
      <c r="K450" s="221"/>
      <c r="L450" s="221"/>
      <c r="M450" s="221"/>
      <c r="N450" s="220"/>
      <c r="O450" s="220"/>
      <c r="P450" s="220"/>
      <c r="Q450" s="220"/>
      <c r="R450" s="221"/>
      <c r="S450" s="221"/>
      <c r="T450" s="221"/>
      <c r="U450" s="221"/>
      <c r="V450" s="221"/>
      <c r="W450" s="221"/>
      <c r="X450" s="221"/>
      <c r="Y450" s="221"/>
      <c r="Z450" s="210"/>
      <c r="AA450" s="210"/>
      <c r="AB450" s="210"/>
      <c r="AC450" s="210"/>
      <c r="AD450" s="210"/>
      <c r="AE450" s="210"/>
      <c r="AF450" s="210"/>
      <c r="AG450" s="210" t="s">
        <v>304</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x14ac:dyDescent="0.2">
      <c r="A451" s="224" t="s">
        <v>254</v>
      </c>
      <c r="B451" s="225" t="s">
        <v>178</v>
      </c>
      <c r="C451" s="244" t="s">
        <v>179</v>
      </c>
      <c r="D451" s="226"/>
      <c r="E451" s="227"/>
      <c r="F451" s="228"/>
      <c r="G451" s="228">
        <f>SUMIF(AG452:AG475,"&lt;&gt;NOR",G452:G475)</f>
        <v>0</v>
      </c>
      <c r="H451" s="228"/>
      <c r="I451" s="228">
        <f>SUM(I452:I475)</f>
        <v>0</v>
      </c>
      <c r="J451" s="228"/>
      <c r="K451" s="228">
        <f>SUM(K452:K475)</f>
        <v>0</v>
      </c>
      <c r="L451" s="228"/>
      <c r="M451" s="228">
        <f>SUM(M452:M475)</f>
        <v>0</v>
      </c>
      <c r="N451" s="227"/>
      <c r="O451" s="227">
        <f>SUM(O452:O475)</f>
        <v>0.15</v>
      </c>
      <c r="P451" s="227"/>
      <c r="Q451" s="227">
        <f>SUM(Q452:Q475)</f>
        <v>0</v>
      </c>
      <c r="R451" s="228"/>
      <c r="S451" s="228"/>
      <c r="T451" s="229"/>
      <c r="U451" s="223"/>
      <c r="V451" s="223">
        <f>SUM(V452:V475)</f>
        <v>32.75</v>
      </c>
      <c r="W451" s="223"/>
      <c r="X451" s="223"/>
      <c r="Y451" s="223"/>
      <c r="AG451" t="s">
        <v>255</v>
      </c>
    </row>
    <row r="452" spans="1:60" ht="22.5" outlineLevel="1" x14ac:dyDescent="0.2">
      <c r="A452" s="234">
        <v>159</v>
      </c>
      <c r="B452" s="235" t="s">
        <v>1665</v>
      </c>
      <c r="C452" s="245" t="s">
        <v>1666</v>
      </c>
      <c r="D452" s="236" t="s">
        <v>309</v>
      </c>
      <c r="E452" s="237">
        <v>32.9</v>
      </c>
      <c r="F452" s="238"/>
      <c r="G452" s="239">
        <f>ROUND(E452*F452,2)</f>
        <v>0</v>
      </c>
      <c r="H452" s="238"/>
      <c r="I452" s="239">
        <f>ROUND(E452*H452,2)</f>
        <v>0</v>
      </c>
      <c r="J452" s="238"/>
      <c r="K452" s="239">
        <f>ROUND(E452*J452,2)</f>
        <v>0</v>
      </c>
      <c r="L452" s="239">
        <v>21</v>
      </c>
      <c r="M452" s="239">
        <f>G452*(1+L452/100)</f>
        <v>0</v>
      </c>
      <c r="N452" s="237">
        <v>1.7700000000000001E-3</v>
      </c>
      <c r="O452" s="237">
        <f>ROUND(E452*N452,2)</f>
        <v>0.06</v>
      </c>
      <c r="P452" s="237">
        <v>0</v>
      </c>
      <c r="Q452" s="237">
        <f>ROUND(E452*P452,2)</f>
        <v>0</v>
      </c>
      <c r="R452" s="239" t="s">
        <v>1667</v>
      </c>
      <c r="S452" s="239" t="s">
        <v>259</v>
      </c>
      <c r="T452" s="240" t="s">
        <v>300</v>
      </c>
      <c r="U452" s="221">
        <v>0.39</v>
      </c>
      <c r="V452" s="221">
        <f>ROUND(E452*U452,2)</f>
        <v>12.83</v>
      </c>
      <c r="W452" s="221"/>
      <c r="X452" s="221" t="s">
        <v>301</v>
      </c>
      <c r="Y452" s="221" t="s">
        <v>262</v>
      </c>
      <c r="Z452" s="210"/>
      <c r="AA452" s="210"/>
      <c r="AB452" s="210"/>
      <c r="AC452" s="210"/>
      <c r="AD452" s="210"/>
      <c r="AE452" s="210"/>
      <c r="AF452" s="210"/>
      <c r="AG452" s="210" t="s">
        <v>302</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61" t="s">
        <v>1668</v>
      </c>
      <c r="D453" s="253"/>
      <c r="E453" s="253"/>
      <c r="F453" s="253"/>
      <c r="G453" s="253"/>
      <c r="H453" s="221"/>
      <c r="I453" s="221"/>
      <c r="J453" s="221"/>
      <c r="K453" s="221"/>
      <c r="L453" s="221"/>
      <c r="M453" s="221"/>
      <c r="N453" s="220"/>
      <c r="O453" s="220"/>
      <c r="P453" s="220"/>
      <c r="Q453" s="220"/>
      <c r="R453" s="221"/>
      <c r="S453" s="221"/>
      <c r="T453" s="221"/>
      <c r="U453" s="221"/>
      <c r="V453" s="221"/>
      <c r="W453" s="221"/>
      <c r="X453" s="221"/>
      <c r="Y453" s="221"/>
      <c r="Z453" s="210"/>
      <c r="AA453" s="210"/>
      <c r="AB453" s="210"/>
      <c r="AC453" s="210"/>
      <c r="AD453" s="210"/>
      <c r="AE453" s="210"/>
      <c r="AF453" s="210"/>
      <c r="AG453" s="210" t="s">
        <v>304</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2" x14ac:dyDescent="0.2">
      <c r="A454" s="217"/>
      <c r="B454" s="218"/>
      <c r="C454" s="263" t="s">
        <v>1669</v>
      </c>
      <c r="D454" s="251"/>
      <c r="E454" s="252">
        <v>30</v>
      </c>
      <c r="F454" s="221"/>
      <c r="G454" s="221"/>
      <c r="H454" s="221"/>
      <c r="I454" s="221"/>
      <c r="J454" s="221"/>
      <c r="K454" s="221"/>
      <c r="L454" s="221"/>
      <c r="M454" s="221"/>
      <c r="N454" s="220"/>
      <c r="O454" s="220"/>
      <c r="P454" s="220"/>
      <c r="Q454" s="220"/>
      <c r="R454" s="221"/>
      <c r="S454" s="221"/>
      <c r="T454" s="221"/>
      <c r="U454" s="221"/>
      <c r="V454" s="221"/>
      <c r="W454" s="221"/>
      <c r="X454" s="221"/>
      <c r="Y454" s="221"/>
      <c r="Z454" s="210"/>
      <c r="AA454" s="210"/>
      <c r="AB454" s="210"/>
      <c r="AC454" s="210"/>
      <c r="AD454" s="210"/>
      <c r="AE454" s="210"/>
      <c r="AF454" s="210"/>
      <c r="AG454" s="210" t="s">
        <v>319</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3" x14ac:dyDescent="0.2">
      <c r="A455" s="217"/>
      <c r="B455" s="218"/>
      <c r="C455" s="263" t="s">
        <v>1670</v>
      </c>
      <c r="D455" s="251"/>
      <c r="E455" s="252">
        <v>2.9</v>
      </c>
      <c r="F455" s="221"/>
      <c r="G455" s="221"/>
      <c r="H455" s="221"/>
      <c r="I455" s="221"/>
      <c r="J455" s="221"/>
      <c r="K455" s="221"/>
      <c r="L455" s="221"/>
      <c r="M455" s="221"/>
      <c r="N455" s="220"/>
      <c r="O455" s="220"/>
      <c r="P455" s="220"/>
      <c r="Q455" s="220"/>
      <c r="R455" s="221"/>
      <c r="S455" s="221"/>
      <c r="T455" s="221"/>
      <c r="U455" s="221"/>
      <c r="V455" s="221"/>
      <c r="W455" s="221"/>
      <c r="X455" s="221"/>
      <c r="Y455" s="221"/>
      <c r="Z455" s="210"/>
      <c r="AA455" s="210"/>
      <c r="AB455" s="210"/>
      <c r="AC455" s="210"/>
      <c r="AD455" s="210"/>
      <c r="AE455" s="210"/>
      <c r="AF455" s="210"/>
      <c r="AG455" s="210" t="s">
        <v>319</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ht="22.5" outlineLevel="1" x14ac:dyDescent="0.2">
      <c r="A456" s="234">
        <v>160</v>
      </c>
      <c r="B456" s="235" t="s">
        <v>1671</v>
      </c>
      <c r="C456" s="245" t="s">
        <v>1672</v>
      </c>
      <c r="D456" s="236" t="s">
        <v>309</v>
      </c>
      <c r="E456" s="237">
        <v>27</v>
      </c>
      <c r="F456" s="238"/>
      <c r="G456" s="239">
        <f>ROUND(E456*F456,2)</f>
        <v>0</v>
      </c>
      <c r="H456" s="238"/>
      <c r="I456" s="239">
        <f>ROUND(E456*H456,2)</f>
        <v>0</v>
      </c>
      <c r="J456" s="238"/>
      <c r="K456" s="239">
        <f>ROUND(E456*J456,2)</f>
        <v>0</v>
      </c>
      <c r="L456" s="239">
        <v>21</v>
      </c>
      <c r="M456" s="239">
        <f>G456*(1+L456/100)</f>
        <v>0</v>
      </c>
      <c r="N456" s="237">
        <v>1.97E-3</v>
      </c>
      <c r="O456" s="237">
        <f>ROUND(E456*N456,2)</f>
        <v>0.05</v>
      </c>
      <c r="P456" s="237">
        <v>0</v>
      </c>
      <c r="Q456" s="237">
        <f>ROUND(E456*P456,2)</f>
        <v>0</v>
      </c>
      <c r="R456" s="239" t="s">
        <v>1667</v>
      </c>
      <c r="S456" s="239" t="s">
        <v>259</v>
      </c>
      <c r="T456" s="240" t="s">
        <v>300</v>
      </c>
      <c r="U456" s="221">
        <v>0.44</v>
      </c>
      <c r="V456" s="221">
        <f>ROUND(E456*U456,2)</f>
        <v>11.88</v>
      </c>
      <c r="W456" s="221"/>
      <c r="X456" s="221" t="s">
        <v>301</v>
      </c>
      <c r="Y456" s="221" t="s">
        <v>262</v>
      </c>
      <c r="Z456" s="210"/>
      <c r="AA456" s="210"/>
      <c r="AB456" s="210"/>
      <c r="AC456" s="210"/>
      <c r="AD456" s="210"/>
      <c r="AE456" s="210"/>
      <c r="AF456" s="210"/>
      <c r="AG456" s="210" t="s">
        <v>302</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2" x14ac:dyDescent="0.2">
      <c r="A457" s="217"/>
      <c r="B457" s="218"/>
      <c r="C457" s="261" t="s">
        <v>1668</v>
      </c>
      <c r="D457" s="253"/>
      <c r="E457" s="253"/>
      <c r="F457" s="253"/>
      <c r="G457" s="253"/>
      <c r="H457" s="221"/>
      <c r="I457" s="221"/>
      <c r="J457" s="221"/>
      <c r="K457" s="221"/>
      <c r="L457" s="221"/>
      <c r="M457" s="221"/>
      <c r="N457" s="220"/>
      <c r="O457" s="220"/>
      <c r="P457" s="220"/>
      <c r="Q457" s="220"/>
      <c r="R457" s="221"/>
      <c r="S457" s="221"/>
      <c r="T457" s="221"/>
      <c r="U457" s="221"/>
      <c r="V457" s="221"/>
      <c r="W457" s="221"/>
      <c r="X457" s="221"/>
      <c r="Y457" s="221"/>
      <c r="Z457" s="210"/>
      <c r="AA457" s="210"/>
      <c r="AB457" s="210"/>
      <c r="AC457" s="210"/>
      <c r="AD457" s="210"/>
      <c r="AE457" s="210"/>
      <c r="AF457" s="210"/>
      <c r="AG457" s="210" t="s">
        <v>304</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2" x14ac:dyDescent="0.2">
      <c r="A458" s="217"/>
      <c r="B458" s="218"/>
      <c r="C458" s="263" t="s">
        <v>1673</v>
      </c>
      <c r="D458" s="251"/>
      <c r="E458" s="252">
        <v>27</v>
      </c>
      <c r="F458" s="221"/>
      <c r="G458" s="221"/>
      <c r="H458" s="221"/>
      <c r="I458" s="221"/>
      <c r="J458" s="221"/>
      <c r="K458" s="221"/>
      <c r="L458" s="221"/>
      <c r="M458" s="221"/>
      <c r="N458" s="220"/>
      <c r="O458" s="220"/>
      <c r="P458" s="220"/>
      <c r="Q458" s="220"/>
      <c r="R458" s="221"/>
      <c r="S458" s="221"/>
      <c r="T458" s="221"/>
      <c r="U458" s="221"/>
      <c r="V458" s="221"/>
      <c r="W458" s="221"/>
      <c r="X458" s="221"/>
      <c r="Y458" s="221"/>
      <c r="Z458" s="210"/>
      <c r="AA458" s="210"/>
      <c r="AB458" s="210"/>
      <c r="AC458" s="210"/>
      <c r="AD458" s="210"/>
      <c r="AE458" s="210"/>
      <c r="AF458" s="210"/>
      <c r="AG458" s="210" t="s">
        <v>319</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ht="22.5" outlineLevel="1" x14ac:dyDescent="0.2">
      <c r="A459" s="234">
        <v>161</v>
      </c>
      <c r="B459" s="235" t="s">
        <v>1674</v>
      </c>
      <c r="C459" s="245" t="s">
        <v>1675</v>
      </c>
      <c r="D459" s="236" t="s">
        <v>309</v>
      </c>
      <c r="E459" s="237">
        <v>1.92</v>
      </c>
      <c r="F459" s="238"/>
      <c r="G459" s="239">
        <f>ROUND(E459*F459,2)</f>
        <v>0</v>
      </c>
      <c r="H459" s="238"/>
      <c r="I459" s="239">
        <f>ROUND(E459*H459,2)</f>
        <v>0</v>
      </c>
      <c r="J459" s="238"/>
      <c r="K459" s="239">
        <f>ROUND(E459*J459,2)</f>
        <v>0</v>
      </c>
      <c r="L459" s="239">
        <v>21</v>
      </c>
      <c r="M459" s="239">
        <f>G459*(1+L459/100)</f>
        <v>0</v>
      </c>
      <c r="N459" s="237">
        <v>1.15E-3</v>
      </c>
      <c r="O459" s="237">
        <f>ROUND(E459*N459,2)</f>
        <v>0</v>
      </c>
      <c r="P459" s="237">
        <v>0</v>
      </c>
      <c r="Q459" s="237">
        <f>ROUND(E459*P459,2)</f>
        <v>0</v>
      </c>
      <c r="R459" s="239" t="s">
        <v>1667</v>
      </c>
      <c r="S459" s="239" t="s">
        <v>259</v>
      </c>
      <c r="T459" s="240" t="s">
        <v>300</v>
      </c>
      <c r="U459" s="221">
        <v>0.28000000000000003</v>
      </c>
      <c r="V459" s="221">
        <f>ROUND(E459*U459,2)</f>
        <v>0.54</v>
      </c>
      <c r="W459" s="221"/>
      <c r="X459" s="221" t="s">
        <v>301</v>
      </c>
      <c r="Y459" s="221" t="s">
        <v>262</v>
      </c>
      <c r="Z459" s="210"/>
      <c r="AA459" s="210"/>
      <c r="AB459" s="210"/>
      <c r="AC459" s="210"/>
      <c r="AD459" s="210"/>
      <c r="AE459" s="210"/>
      <c r="AF459" s="210"/>
      <c r="AG459" s="210" t="s">
        <v>302</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2" x14ac:dyDescent="0.2">
      <c r="A460" s="217"/>
      <c r="B460" s="218"/>
      <c r="C460" s="261" t="s">
        <v>1676</v>
      </c>
      <c r="D460" s="253"/>
      <c r="E460" s="253"/>
      <c r="F460" s="253"/>
      <c r="G460" s="253"/>
      <c r="H460" s="221"/>
      <c r="I460" s="221"/>
      <c r="J460" s="221"/>
      <c r="K460" s="221"/>
      <c r="L460" s="221"/>
      <c r="M460" s="221"/>
      <c r="N460" s="220"/>
      <c r="O460" s="220"/>
      <c r="P460" s="220"/>
      <c r="Q460" s="220"/>
      <c r="R460" s="221"/>
      <c r="S460" s="221"/>
      <c r="T460" s="221"/>
      <c r="U460" s="221"/>
      <c r="V460" s="221"/>
      <c r="W460" s="221"/>
      <c r="X460" s="221"/>
      <c r="Y460" s="221"/>
      <c r="Z460" s="210"/>
      <c r="AA460" s="210"/>
      <c r="AB460" s="210"/>
      <c r="AC460" s="210"/>
      <c r="AD460" s="210"/>
      <c r="AE460" s="210"/>
      <c r="AF460" s="210"/>
      <c r="AG460" s="210" t="s">
        <v>304</v>
      </c>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2" x14ac:dyDescent="0.2">
      <c r="A461" s="217"/>
      <c r="B461" s="218"/>
      <c r="C461" s="247" t="s">
        <v>1677</v>
      </c>
      <c r="D461" s="243"/>
      <c r="E461" s="243"/>
      <c r="F461" s="243"/>
      <c r="G461" s="243"/>
      <c r="H461" s="221"/>
      <c r="I461" s="221"/>
      <c r="J461" s="221"/>
      <c r="K461" s="221"/>
      <c r="L461" s="221"/>
      <c r="M461" s="221"/>
      <c r="N461" s="220"/>
      <c r="O461" s="220"/>
      <c r="P461" s="220"/>
      <c r="Q461" s="220"/>
      <c r="R461" s="221"/>
      <c r="S461" s="221"/>
      <c r="T461" s="221"/>
      <c r="U461" s="221"/>
      <c r="V461" s="221"/>
      <c r="W461" s="221"/>
      <c r="X461" s="221"/>
      <c r="Y461" s="221"/>
      <c r="Z461" s="210"/>
      <c r="AA461" s="210"/>
      <c r="AB461" s="210"/>
      <c r="AC461" s="210"/>
      <c r="AD461" s="210"/>
      <c r="AE461" s="210"/>
      <c r="AF461" s="210"/>
      <c r="AG461" s="210" t="s">
        <v>265</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2" x14ac:dyDescent="0.2">
      <c r="A462" s="217"/>
      <c r="B462" s="218"/>
      <c r="C462" s="263" t="s">
        <v>1678</v>
      </c>
      <c r="D462" s="251"/>
      <c r="E462" s="252">
        <v>1.92</v>
      </c>
      <c r="F462" s="221"/>
      <c r="G462" s="221"/>
      <c r="H462" s="221"/>
      <c r="I462" s="221"/>
      <c r="J462" s="221"/>
      <c r="K462" s="221"/>
      <c r="L462" s="221"/>
      <c r="M462" s="221"/>
      <c r="N462" s="220"/>
      <c r="O462" s="220"/>
      <c r="P462" s="220"/>
      <c r="Q462" s="220"/>
      <c r="R462" s="221"/>
      <c r="S462" s="221"/>
      <c r="T462" s="221"/>
      <c r="U462" s="221"/>
      <c r="V462" s="221"/>
      <c r="W462" s="221"/>
      <c r="X462" s="221"/>
      <c r="Y462" s="221"/>
      <c r="Z462" s="210"/>
      <c r="AA462" s="210"/>
      <c r="AB462" s="210"/>
      <c r="AC462" s="210"/>
      <c r="AD462" s="210"/>
      <c r="AE462" s="210"/>
      <c r="AF462" s="210"/>
      <c r="AG462" s="210" t="s">
        <v>319</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ht="22.5" outlineLevel="1" x14ac:dyDescent="0.2">
      <c r="A463" s="234">
        <v>162</v>
      </c>
      <c r="B463" s="235" t="s">
        <v>1679</v>
      </c>
      <c r="C463" s="245" t="s">
        <v>1680</v>
      </c>
      <c r="D463" s="236" t="s">
        <v>309</v>
      </c>
      <c r="E463" s="237">
        <v>6.88</v>
      </c>
      <c r="F463" s="238"/>
      <c r="G463" s="239">
        <f>ROUND(E463*F463,2)</f>
        <v>0</v>
      </c>
      <c r="H463" s="238"/>
      <c r="I463" s="239">
        <f>ROUND(E463*H463,2)</f>
        <v>0</v>
      </c>
      <c r="J463" s="238"/>
      <c r="K463" s="239">
        <f>ROUND(E463*J463,2)</f>
        <v>0</v>
      </c>
      <c r="L463" s="239">
        <v>21</v>
      </c>
      <c r="M463" s="239">
        <f>G463*(1+L463/100)</f>
        <v>0</v>
      </c>
      <c r="N463" s="237">
        <v>1.2899999999999999E-3</v>
      </c>
      <c r="O463" s="237">
        <f>ROUND(E463*N463,2)</f>
        <v>0.01</v>
      </c>
      <c r="P463" s="237">
        <v>0</v>
      </c>
      <c r="Q463" s="237">
        <f>ROUND(E463*P463,2)</f>
        <v>0</v>
      </c>
      <c r="R463" s="239" t="s">
        <v>1667</v>
      </c>
      <c r="S463" s="239" t="s">
        <v>259</v>
      </c>
      <c r="T463" s="240" t="s">
        <v>300</v>
      </c>
      <c r="U463" s="221">
        <v>0.28000000000000003</v>
      </c>
      <c r="V463" s="221">
        <f>ROUND(E463*U463,2)</f>
        <v>1.93</v>
      </c>
      <c r="W463" s="221"/>
      <c r="X463" s="221" t="s">
        <v>301</v>
      </c>
      <c r="Y463" s="221" t="s">
        <v>262</v>
      </c>
      <c r="Z463" s="210"/>
      <c r="AA463" s="210"/>
      <c r="AB463" s="210"/>
      <c r="AC463" s="210"/>
      <c r="AD463" s="210"/>
      <c r="AE463" s="210"/>
      <c r="AF463" s="210"/>
      <c r="AG463" s="210" t="s">
        <v>302</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
      <c r="A464" s="217"/>
      <c r="B464" s="218"/>
      <c r="C464" s="261" t="s">
        <v>1676</v>
      </c>
      <c r="D464" s="253"/>
      <c r="E464" s="253"/>
      <c r="F464" s="253"/>
      <c r="G464" s="253"/>
      <c r="H464" s="221"/>
      <c r="I464" s="221"/>
      <c r="J464" s="221"/>
      <c r="K464" s="221"/>
      <c r="L464" s="221"/>
      <c r="M464" s="221"/>
      <c r="N464" s="220"/>
      <c r="O464" s="220"/>
      <c r="P464" s="220"/>
      <c r="Q464" s="220"/>
      <c r="R464" s="221"/>
      <c r="S464" s="221"/>
      <c r="T464" s="221"/>
      <c r="U464" s="221"/>
      <c r="V464" s="221"/>
      <c r="W464" s="221"/>
      <c r="X464" s="221"/>
      <c r="Y464" s="221"/>
      <c r="Z464" s="210"/>
      <c r="AA464" s="210"/>
      <c r="AB464" s="210"/>
      <c r="AC464" s="210"/>
      <c r="AD464" s="210"/>
      <c r="AE464" s="210"/>
      <c r="AF464" s="210"/>
      <c r="AG464" s="210" t="s">
        <v>304</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2" x14ac:dyDescent="0.2">
      <c r="A465" s="217"/>
      <c r="B465" s="218"/>
      <c r="C465" s="247" t="s">
        <v>1677</v>
      </c>
      <c r="D465" s="243"/>
      <c r="E465" s="243"/>
      <c r="F465" s="243"/>
      <c r="G465" s="243"/>
      <c r="H465" s="221"/>
      <c r="I465" s="221"/>
      <c r="J465" s="221"/>
      <c r="K465" s="221"/>
      <c r="L465" s="221"/>
      <c r="M465" s="221"/>
      <c r="N465" s="220"/>
      <c r="O465" s="220"/>
      <c r="P465" s="220"/>
      <c r="Q465" s="220"/>
      <c r="R465" s="221"/>
      <c r="S465" s="221"/>
      <c r="T465" s="221"/>
      <c r="U465" s="221"/>
      <c r="V465" s="221"/>
      <c r="W465" s="221"/>
      <c r="X465" s="221"/>
      <c r="Y465" s="221"/>
      <c r="Z465" s="210"/>
      <c r="AA465" s="210"/>
      <c r="AB465" s="210"/>
      <c r="AC465" s="210"/>
      <c r="AD465" s="210"/>
      <c r="AE465" s="210"/>
      <c r="AF465" s="210"/>
      <c r="AG465" s="210" t="s">
        <v>265</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2" x14ac:dyDescent="0.2">
      <c r="A466" s="217"/>
      <c r="B466" s="218"/>
      <c r="C466" s="263" t="s">
        <v>1681</v>
      </c>
      <c r="D466" s="251"/>
      <c r="E466" s="252">
        <v>5.88</v>
      </c>
      <c r="F466" s="221"/>
      <c r="G466" s="221"/>
      <c r="H466" s="221"/>
      <c r="I466" s="221"/>
      <c r="J466" s="221"/>
      <c r="K466" s="221"/>
      <c r="L466" s="221"/>
      <c r="M466" s="221"/>
      <c r="N466" s="220"/>
      <c r="O466" s="220"/>
      <c r="P466" s="220"/>
      <c r="Q466" s="220"/>
      <c r="R466" s="221"/>
      <c r="S466" s="221"/>
      <c r="T466" s="221"/>
      <c r="U466" s="221"/>
      <c r="V466" s="221"/>
      <c r="W466" s="221"/>
      <c r="X466" s="221"/>
      <c r="Y466" s="221"/>
      <c r="Z466" s="210"/>
      <c r="AA466" s="210"/>
      <c r="AB466" s="210"/>
      <c r="AC466" s="210"/>
      <c r="AD466" s="210"/>
      <c r="AE466" s="210"/>
      <c r="AF466" s="210"/>
      <c r="AG466" s="210" t="s">
        <v>319</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3" x14ac:dyDescent="0.2">
      <c r="A467" s="217"/>
      <c r="B467" s="218"/>
      <c r="C467" s="263" t="s">
        <v>1682</v>
      </c>
      <c r="D467" s="251"/>
      <c r="E467" s="252">
        <v>1</v>
      </c>
      <c r="F467" s="221"/>
      <c r="G467" s="221"/>
      <c r="H467" s="221"/>
      <c r="I467" s="221"/>
      <c r="J467" s="221"/>
      <c r="K467" s="221"/>
      <c r="L467" s="221"/>
      <c r="M467" s="221"/>
      <c r="N467" s="220"/>
      <c r="O467" s="220"/>
      <c r="P467" s="220"/>
      <c r="Q467" s="220"/>
      <c r="R467" s="221"/>
      <c r="S467" s="221"/>
      <c r="T467" s="221"/>
      <c r="U467" s="221"/>
      <c r="V467" s="221"/>
      <c r="W467" s="221"/>
      <c r="X467" s="221"/>
      <c r="Y467" s="221"/>
      <c r="Z467" s="210"/>
      <c r="AA467" s="210"/>
      <c r="AB467" s="210"/>
      <c r="AC467" s="210"/>
      <c r="AD467" s="210"/>
      <c r="AE467" s="210"/>
      <c r="AF467" s="210"/>
      <c r="AG467" s="210" t="s">
        <v>319</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ht="22.5" outlineLevel="1" x14ac:dyDescent="0.2">
      <c r="A468" s="234">
        <v>163</v>
      </c>
      <c r="B468" s="235" t="s">
        <v>1683</v>
      </c>
      <c r="C468" s="245" t="s">
        <v>1684</v>
      </c>
      <c r="D468" s="236" t="s">
        <v>309</v>
      </c>
      <c r="E468" s="237">
        <v>17.309999999999999</v>
      </c>
      <c r="F468" s="238"/>
      <c r="G468" s="239">
        <f>ROUND(E468*F468,2)</f>
        <v>0</v>
      </c>
      <c r="H468" s="238"/>
      <c r="I468" s="239">
        <f>ROUND(E468*H468,2)</f>
        <v>0</v>
      </c>
      <c r="J468" s="238"/>
      <c r="K468" s="239">
        <f>ROUND(E468*J468,2)</f>
        <v>0</v>
      </c>
      <c r="L468" s="239">
        <v>21</v>
      </c>
      <c r="M468" s="239">
        <f>G468*(1+L468/100)</f>
        <v>0</v>
      </c>
      <c r="N468" s="237">
        <v>1.7099999999999999E-3</v>
      </c>
      <c r="O468" s="237">
        <f>ROUND(E468*N468,2)</f>
        <v>0.03</v>
      </c>
      <c r="P468" s="237">
        <v>0</v>
      </c>
      <c r="Q468" s="237">
        <f>ROUND(E468*P468,2)</f>
        <v>0</v>
      </c>
      <c r="R468" s="239" t="s">
        <v>1667</v>
      </c>
      <c r="S468" s="239" t="s">
        <v>259</v>
      </c>
      <c r="T468" s="240" t="s">
        <v>300</v>
      </c>
      <c r="U468" s="221">
        <v>0.28000000000000003</v>
      </c>
      <c r="V468" s="221">
        <f>ROUND(E468*U468,2)</f>
        <v>4.8499999999999996</v>
      </c>
      <c r="W468" s="221"/>
      <c r="X468" s="221" t="s">
        <v>301</v>
      </c>
      <c r="Y468" s="221" t="s">
        <v>262</v>
      </c>
      <c r="Z468" s="210"/>
      <c r="AA468" s="210"/>
      <c r="AB468" s="210"/>
      <c r="AC468" s="210"/>
      <c r="AD468" s="210"/>
      <c r="AE468" s="210"/>
      <c r="AF468" s="210"/>
      <c r="AG468" s="210" t="s">
        <v>302</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2" x14ac:dyDescent="0.2">
      <c r="A469" s="217"/>
      <c r="B469" s="218"/>
      <c r="C469" s="261" t="s">
        <v>1676</v>
      </c>
      <c r="D469" s="253"/>
      <c r="E469" s="253"/>
      <c r="F469" s="253"/>
      <c r="G469" s="253"/>
      <c r="H469" s="221"/>
      <c r="I469" s="221"/>
      <c r="J469" s="221"/>
      <c r="K469" s="221"/>
      <c r="L469" s="221"/>
      <c r="M469" s="221"/>
      <c r="N469" s="220"/>
      <c r="O469" s="220"/>
      <c r="P469" s="220"/>
      <c r="Q469" s="220"/>
      <c r="R469" s="221"/>
      <c r="S469" s="221"/>
      <c r="T469" s="221"/>
      <c r="U469" s="221"/>
      <c r="V469" s="221"/>
      <c r="W469" s="221"/>
      <c r="X469" s="221"/>
      <c r="Y469" s="221"/>
      <c r="Z469" s="210"/>
      <c r="AA469" s="210"/>
      <c r="AB469" s="210"/>
      <c r="AC469" s="210"/>
      <c r="AD469" s="210"/>
      <c r="AE469" s="210"/>
      <c r="AF469" s="210"/>
      <c r="AG469" s="210" t="s">
        <v>304</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2" x14ac:dyDescent="0.2">
      <c r="A470" s="217"/>
      <c r="B470" s="218"/>
      <c r="C470" s="247" t="s">
        <v>1677</v>
      </c>
      <c r="D470" s="243"/>
      <c r="E470" s="243"/>
      <c r="F470" s="243"/>
      <c r="G470" s="243"/>
      <c r="H470" s="221"/>
      <c r="I470" s="221"/>
      <c r="J470" s="221"/>
      <c r="K470" s="221"/>
      <c r="L470" s="221"/>
      <c r="M470" s="221"/>
      <c r="N470" s="220"/>
      <c r="O470" s="220"/>
      <c r="P470" s="220"/>
      <c r="Q470" s="220"/>
      <c r="R470" s="221"/>
      <c r="S470" s="221"/>
      <c r="T470" s="221"/>
      <c r="U470" s="221"/>
      <c r="V470" s="221"/>
      <c r="W470" s="221"/>
      <c r="X470" s="221"/>
      <c r="Y470" s="221"/>
      <c r="Z470" s="210"/>
      <c r="AA470" s="210"/>
      <c r="AB470" s="210"/>
      <c r="AC470" s="210"/>
      <c r="AD470" s="210"/>
      <c r="AE470" s="210"/>
      <c r="AF470" s="210"/>
      <c r="AG470" s="210" t="s">
        <v>265</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2" x14ac:dyDescent="0.2">
      <c r="A471" s="217"/>
      <c r="B471" s="218"/>
      <c r="C471" s="263" t="s">
        <v>1685</v>
      </c>
      <c r="D471" s="251"/>
      <c r="E471" s="252">
        <v>12.8</v>
      </c>
      <c r="F471" s="221"/>
      <c r="G471" s="221"/>
      <c r="H471" s="221"/>
      <c r="I471" s="221"/>
      <c r="J471" s="221"/>
      <c r="K471" s="221"/>
      <c r="L471" s="221"/>
      <c r="M471" s="221"/>
      <c r="N471" s="220"/>
      <c r="O471" s="220"/>
      <c r="P471" s="220"/>
      <c r="Q471" s="220"/>
      <c r="R471" s="221"/>
      <c r="S471" s="221"/>
      <c r="T471" s="221"/>
      <c r="U471" s="221"/>
      <c r="V471" s="221"/>
      <c r="W471" s="221"/>
      <c r="X471" s="221"/>
      <c r="Y471" s="221"/>
      <c r="Z471" s="210"/>
      <c r="AA471" s="210"/>
      <c r="AB471" s="210"/>
      <c r="AC471" s="210"/>
      <c r="AD471" s="210"/>
      <c r="AE471" s="210"/>
      <c r="AF471" s="210"/>
      <c r="AG471" s="210" t="s">
        <v>319</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3" x14ac:dyDescent="0.2">
      <c r="A472" s="217"/>
      <c r="B472" s="218"/>
      <c r="C472" s="263" t="s">
        <v>1686</v>
      </c>
      <c r="D472" s="251"/>
      <c r="E472" s="252">
        <v>3.04</v>
      </c>
      <c r="F472" s="221"/>
      <c r="G472" s="221"/>
      <c r="H472" s="221"/>
      <c r="I472" s="221"/>
      <c r="J472" s="221"/>
      <c r="K472" s="221"/>
      <c r="L472" s="221"/>
      <c r="M472" s="221"/>
      <c r="N472" s="220"/>
      <c r="O472" s="220"/>
      <c r="P472" s="220"/>
      <c r="Q472" s="220"/>
      <c r="R472" s="221"/>
      <c r="S472" s="221"/>
      <c r="T472" s="221"/>
      <c r="U472" s="221"/>
      <c r="V472" s="221"/>
      <c r="W472" s="221"/>
      <c r="X472" s="221"/>
      <c r="Y472" s="221"/>
      <c r="Z472" s="210"/>
      <c r="AA472" s="210"/>
      <c r="AB472" s="210"/>
      <c r="AC472" s="210"/>
      <c r="AD472" s="210"/>
      <c r="AE472" s="210"/>
      <c r="AF472" s="210"/>
      <c r="AG472" s="210" t="s">
        <v>319</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3" x14ac:dyDescent="0.2">
      <c r="A473" s="217"/>
      <c r="B473" s="218"/>
      <c r="C473" s="263" t="s">
        <v>1687</v>
      </c>
      <c r="D473" s="251"/>
      <c r="E473" s="252">
        <v>1.47</v>
      </c>
      <c r="F473" s="221"/>
      <c r="G473" s="221"/>
      <c r="H473" s="221"/>
      <c r="I473" s="221"/>
      <c r="J473" s="221"/>
      <c r="K473" s="221"/>
      <c r="L473" s="221"/>
      <c r="M473" s="221"/>
      <c r="N473" s="220"/>
      <c r="O473" s="220"/>
      <c r="P473" s="220"/>
      <c r="Q473" s="220"/>
      <c r="R473" s="221"/>
      <c r="S473" s="221"/>
      <c r="T473" s="221"/>
      <c r="U473" s="221"/>
      <c r="V473" s="221"/>
      <c r="W473" s="221"/>
      <c r="X473" s="221"/>
      <c r="Y473" s="221"/>
      <c r="Z473" s="210"/>
      <c r="AA473" s="210"/>
      <c r="AB473" s="210"/>
      <c r="AC473" s="210"/>
      <c r="AD473" s="210"/>
      <c r="AE473" s="210"/>
      <c r="AF473" s="210"/>
      <c r="AG473" s="210" t="s">
        <v>319</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
      <c r="A474" s="234">
        <v>164</v>
      </c>
      <c r="B474" s="235" t="s">
        <v>1688</v>
      </c>
      <c r="C474" s="245" t="s">
        <v>1689</v>
      </c>
      <c r="D474" s="236" t="s">
        <v>400</v>
      </c>
      <c r="E474" s="237">
        <v>0.15211</v>
      </c>
      <c r="F474" s="238"/>
      <c r="G474" s="239">
        <f>ROUND(E474*F474,2)</f>
        <v>0</v>
      </c>
      <c r="H474" s="238"/>
      <c r="I474" s="239">
        <f>ROUND(E474*H474,2)</f>
        <v>0</v>
      </c>
      <c r="J474" s="238"/>
      <c r="K474" s="239">
        <f>ROUND(E474*J474,2)</f>
        <v>0</v>
      </c>
      <c r="L474" s="239">
        <v>21</v>
      </c>
      <c r="M474" s="239">
        <f>G474*(1+L474/100)</f>
        <v>0</v>
      </c>
      <c r="N474" s="237">
        <v>0</v>
      </c>
      <c r="O474" s="237">
        <f>ROUND(E474*N474,2)</f>
        <v>0</v>
      </c>
      <c r="P474" s="237">
        <v>0</v>
      </c>
      <c r="Q474" s="237">
        <f>ROUND(E474*P474,2)</f>
        <v>0</v>
      </c>
      <c r="R474" s="239" t="s">
        <v>1667</v>
      </c>
      <c r="S474" s="239" t="s">
        <v>259</v>
      </c>
      <c r="T474" s="240" t="s">
        <v>300</v>
      </c>
      <c r="U474" s="221">
        <v>4.7370000000000001</v>
      </c>
      <c r="V474" s="221">
        <f>ROUND(E474*U474,2)</f>
        <v>0.72</v>
      </c>
      <c r="W474" s="221"/>
      <c r="X474" s="221" t="s">
        <v>401</v>
      </c>
      <c r="Y474" s="221" t="s">
        <v>262</v>
      </c>
      <c r="Z474" s="210"/>
      <c r="AA474" s="210"/>
      <c r="AB474" s="210"/>
      <c r="AC474" s="210"/>
      <c r="AD474" s="210"/>
      <c r="AE474" s="210"/>
      <c r="AF474" s="210"/>
      <c r="AG474" s="210" t="s">
        <v>402</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2" x14ac:dyDescent="0.2">
      <c r="A475" s="217"/>
      <c r="B475" s="218"/>
      <c r="C475" s="261" t="s">
        <v>1616</v>
      </c>
      <c r="D475" s="253"/>
      <c r="E475" s="253"/>
      <c r="F475" s="253"/>
      <c r="G475" s="253"/>
      <c r="H475" s="221"/>
      <c r="I475" s="221"/>
      <c r="J475" s="221"/>
      <c r="K475" s="221"/>
      <c r="L475" s="221"/>
      <c r="M475" s="221"/>
      <c r="N475" s="220"/>
      <c r="O475" s="220"/>
      <c r="P475" s="220"/>
      <c r="Q475" s="220"/>
      <c r="R475" s="221"/>
      <c r="S475" s="221"/>
      <c r="T475" s="221"/>
      <c r="U475" s="221"/>
      <c r="V475" s="221"/>
      <c r="W475" s="221"/>
      <c r="X475" s="221"/>
      <c r="Y475" s="221"/>
      <c r="Z475" s="210"/>
      <c r="AA475" s="210"/>
      <c r="AB475" s="210"/>
      <c r="AC475" s="210"/>
      <c r="AD475" s="210"/>
      <c r="AE475" s="210"/>
      <c r="AF475" s="210"/>
      <c r="AG475" s="210" t="s">
        <v>304</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x14ac:dyDescent="0.2">
      <c r="A476" s="224" t="s">
        <v>254</v>
      </c>
      <c r="B476" s="225" t="s">
        <v>180</v>
      </c>
      <c r="C476" s="244" t="s">
        <v>181</v>
      </c>
      <c r="D476" s="226"/>
      <c r="E476" s="227"/>
      <c r="F476" s="228"/>
      <c r="G476" s="228">
        <f>SUMIF(AG477:AG551,"&lt;&gt;NOR",G477:G551)</f>
        <v>0</v>
      </c>
      <c r="H476" s="228"/>
      <c r="I476" s="228">
        <f>SUM(I477:I551)</f>
        <v>0</v>
      </c>
      <c r="J476" s="228"/>
      <c r="K476" s="228">
        <f>SUM(K477:K551)</f>
        <v>0</v>
      </c>
      <c r="L476" s="228"/>
      <c r="M476" s="228">
        <f>SUM(M477:M551)</f>
        <v>0</v>
      </c>
      <c r="N476" s="227"/>
      <c r="O476" s="227">
        <f>SUM(O477:O551)</f>
        <v>0.43999999999999995</v>
      </c>
      <c r="P476" s="227"/>
      <c r="Q476" s="227">
        <f>SUM(Q477:Q551)</f>
        <v>0</v>
      </c>
      <c r="R476" s="228"/>
      <c r="S476" s="228"/>
      <c r="T476" s="229"/>
      <c r="U476" s="223"/>
      <c r="V476" s="223">
        <f>SUM(V477:V551)</f>
        <v>57.42</v>
      </c>
      <c r="W476" s="223"/>
      <c r="X476" s="223"/>
      <c r="Y476" s="223"/>
      <c r="AG476" t="s">
        <v>255</v>
      </c>
    </row>
    <row r="477" spans="1:60" outlineLevel="1" x14ac:dyDescent="0.2">
      <c r="A477" s="234">
        <v>165</v>
      </c>
      <c r="B477" s="235" t="s">
        <v>1690</v>
      </c>
      <c r="C477" s="245" t="s">
        <v>1691</v>
      </c>
      <c r="D477" s="236" t="s">
        <v>309</v>
      </c>
      <c r="E477" s="237">
        <v>7.35</v>
      </c>
      <c r="F477" s="238"/>
      <c r="G477" s="239">
        <f>ROUND(E477*F477,2)</f>
        <v>0</v>
      </c>
      <c r="H477" s="238"/>
      <c r="I477" s="239">
        <f>ROUND(E477*H477,2)</f>
        <v>0</v>
      </c>
      <c r="J477" s="238"/>
      <c r="K477" s="239">
        <f>ROUND(E477*J477,2)</f>
        <v>0</v>
      </c>
      <c r="L477" s="239">
        <v>21</v>
      </c>
      <c r="M477" s="239">
        <f>G477*(1+L477/100)</f>
        <v>0</v>
      </c>
      <c r="N477" s="237">
        <v>1.0120000000000001E-2</v>
      </c>
      <c r="O477" s="237">
        <f>ROUND(E477*N477,2)</f>
        <v>7.0000000000000007E-2</v>
      </c>
      <c r="P477" s="237">
        <v>0</v>
      </c>
      <c r="Q477" s="237">
        <f>ROUND(E477*P477,2)</f>
        <v>0</v>
      </c>
      <c r="R477" s="239" t="s">
        <v>1173</v>
      </c>
      <c r="S477" s="239" t="s">
        <v>259</v>
      </c>
      <c r="T477" s="240" t="s">
        <v>300</v>
      </c>
      <c r="U477" s="221">
        <v>0.35499999999999998</v>
      </c>
      <c r="V477" s="221">
        <f>ROUND(E477*U477,2)</f>
        <v>2.61</v>
      </c>
      <c r="W477" s="221"/>
      <c r="X477" s="221" t="s">
        <v>301</v>
      </c>
      <c r="Y477" s="221" t="s">
        <v>262</v>
      </c>
      <c r="Z477" s="210"/>
      <c r="AA477" s="210"/>
      <c r="AB477" s="210"/>
      <c r="AC477" s="210"/>
      <c r="AD477" s="210"/>
      <c r="AE477" s="210"/>
      <c r="AF477" s="210"/>
      <c r="AG477" s="210" t="s">
        <v>302</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2" x14ac:dyDescent="0.2">
      <c r="A478" s="217"/>
      <c r="B478" s="218"/>
      <c r="C478" s="261" t="s">
        <v>1692</v>
      </c>
      <c r="D478" s="253"/>
      <c r="E478" s="253"/>
      <c r="F478" s="253"/>
      <c r="G478" s="253"/>
      <c r="H478" s="221"/>
      <c r="I478" s="221"/>
      <c r="J478" s="221"/>
      <c r="K478" s="221"/>
      <c r="L478" s="221"/>
      <c r="M478" s="221"/>
      <c r="N478" s="220"/>
      <c r="O478" s="220"/>
      <c r="P478" s="220"/>
      <c r="Q478" s="220"/>
      <c r="R478" s="221"/>
      <c r="S478" s="221"/>
      <c r="T478" s="221"/>
      <c r="U478" s="221"/>
      <c r="V478" s="221"/>
      <c r="W478" s="221"/>
      <c r="X478" s="221"/>
      <c r="Y478" s="221"/>
      <c r="Z478" s="210"/>
      <c r="AA478" s="210"/>
      <c r="AB478" s="210"/>
      <c r="AC478" s="210"/>
      <c r="AD478" s="210"/>
      <c r="AE478" s="210"/>
      <c r="AF478" s="210"/>
      <c r="AG478" s="210" t="s">
        <v>304</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41" t="str">
        <f>C478</f>
        <v>na montážní pěnu, zapravení omítky pod parapetem, těsnění spáry mezi parapetem a rámem okna, dodávka silikonu.</v>
      </c>
      <c r="BB478" s="210"/>
      <c r="BC478" s="210"/>
      <c r="BD478" s="210"/>
      <c r="BE478" s="210"/>
      <c r="BF478" s="210"/>
      <c r="BG478" s="210"/>
      <c r="BH478" s="210"/>
    </row>
    <row r="479" spans="1:60" outlineLevel="2" x14ac:dyDescent="0.2">
      <c r="A479" s="217"/>
      <c r="B479" s="218"/>
      <c r="C479" s="263" t="s">
        <v>1693</v>
      </c>
      <c r="D479" s="251"/>
      <c r="E479" s="252">
        <v>7.35</v>
      </c>
      <c r="F479" s="221"/>
      <c r="G479" s="221"/>
      <c r="H479" s="221"/>
      <c r="I479" s="221"/>
      <c r="J479" s="221"/>
      <c r="K479" s="221"/>
      <c r="L479" s="221"/>
      <c r="M479" s="221"/>
      <c r="N479" s="220"/>
      <c r="O479" s="220"/>
      <c r="P479" s="220"/>
      <c r="Q479" s="220"/>
      <c r="R479" s="221"/>
      <c r="S479" s="221"/>
      <c r="T479" s="221"/>
      <c r="U479" s="221"/>
      <c r="V479" s="221"/>
      <c r="W479" s="221"/>
      <c r="X479" s="221"/>
      <c r="Y479" s="221"/>
      <c r="Z479" s="210"/>
      <c r="AA479" s="210"/>
      <c r="AB479" s="210"/>
      <c r="AC479" s="210"/>
      <c r="AD479" s="210"/>
      <c r="AE479" s="210"/>
      <c r="AF479" s="210"/>
      <c r="AG479" s="210" t="s">
        <v>319</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34">
        <v>166</v>
      </c>
      <c r="B480" s="235" t="s">
        <v>1694</v>
      </c>
      <c r="C480" s="245" t="s">
        <v>1695</v>
      </c>
      <c r="D480" s="236" t="s">
        <v>393</v>
      </c>
      <c r="E480" s="237">
        <v>3</v>
      </c>
      <c r="F480" s="238"/>
      <c r="G480" s="239">
        <f>ROUND(E480*F480,2)</f>
        <v>0</v>
      </c>
      <c r="H480" s="238"/>
      <c r="I480" s="239">
        <f>ROUND(E480*H480,2)</f>
        <v>0</v>
      </c>
      <c r="J480" s="238"/>
      <c r="K480" s="239">
        <f>ROUND(E480*J480,2)</f>
        <v>0</v>
      </c>
      <c r="L480" s="239">
        <v>21</v>
      </c>
      <c r="M480" s="239">
        <f>G480*(1+L480/100)</f>
        <v>0</v>
      </c>
      <c r="N480" s="237">
        <v>2.48E-3</v>
      </c>
      <c r="O480" s="237">
        <f>ROUND(E480*N480,2)</f>
        <v>0.01</v>
      </c>
      <c r="P480" s="237">
        <v>0</v>
      </c>
      <c r="Q480" s="237">
        <f>ROUND(E480*P480,2)</f>
        <v>0</v>
      </c>
      <c r="R480" s="239" t="s">
        <v>1696</v>
      </c>
      <c r="S480" s="239" t="s">
        <v>259</v>
      </c>
      <c r="T480" s="240" t="s">
        <v>300</v>
      </c>
      <c r="U480" s="221">
        <v>6.6660000000000004</v>
      </c>
      <c r="V480" s="221">
        <f>ROUND(E480*U480,2)</f>
        <v>20</v>
      </c>
      <c r="W480" s="221"/>
      <c r="X480" s="221" t="s">
        <v>301</v>
      </c>
      <c r="Y480" s="221" t="s">
        <v>262</v>
      </c>
      <c r="Z480" s="210"/>
      <c r="AA480" s="210"/>
      <c r="AB480" s="210"/>
      <c r="AC480" s="210"/>
      <c r="AD480" s="210"/>
      <c r="AE480" s="210"/>
      <c r="AF480" s="210"/>
      <c r="AG480" s="210" t="s">
        <v>302</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ht="22.5" outlineLevel="2" x14ac:dyDescent="0.2">
      <c r="A481" s="217"/>
      <c r="B481" s="218"/>
      <c r="C481" s="246" t="s">
        <v>1697</v>
      </c>
      <c r="D481" s="242"/>
      <c r="E481" s="242"/>
      <c r="F481" s="242"/>
      <c r="G481" s="242"/>
      <c r="H481" s="221"/>
      <c r="I481" s="221"/>
      <c r="J481" s="221"/>
      <c r="K481" s="221"/>
      <c r="L481" s="221"/>
      <c r="M481" s="221"/>
      <c r="N481" s="220"/>
      <c r="O481" s="220"/>
      <c r="P481" s="220"/>
      <c r="Q481" s="220"/>
      <c r="R481" s="221"/>
      <c r="S481" s="221"/>
      <c r="T481" s="221"/>
      <c r="U481" s="221"/>
      <c r="V481" s="221"/>
      <c r="W481" s="221"/>
      <c r="X481" s="221"/>
      <c r="Y481" s="221"/>
      <c r="Z481" s="210"/>
      <c r="AA481" s="210"/>
      <c r="AB481" s="210"/>
      <c r="AC481" s="210"/>
      <c r="AD481" s="210"/>
      <c r="AE481" s="210"/>
      <c r="AF481" s="210"/>
      <c r="AG481" s="210" t="s">
        <v>265</v>
      </c>
      <c r="AH481" s="210"/>
      <c r="AI481" s="210"/>
      <c r="AJ481" s="210"/>
      <c r="AK481" s="210"/>
      <c r="AL481" s="210"/>
      <c r="AM481" s="210"/>
      <c r="AN481" s="210"/>
      <c r="AO481" s="210"/>
      <c r="AP481" s="210"/>
      <c r="AQ481" s="210"/>
      <c r="AR481" s="210"/>
      <c r="AS481" s="210"/>
      <c r="AT481" s="210"/>
      <c r="AU481" s="210"/>
      <c r="AV481" s="210"/>
      <c r="AW481" s="210"/>
      <c r="AX481" s="210"/>
      <c r="AY481" s="210"/>
      <c r="AZ481" s="210"/>
      <c r="BA481" s="241" t="str">
        <f>C481</f>
        <v>Montáž střešní části světlovodu v krytině střechy, vytvoření prostupu v tepelné izolaci stropu a v podhledu sádrokartonovém a montáž světlovodu v podhledu.</v>
      </c>
      <c r="BB481" s="210"/>
      <c r="BC481" s="210"/>
      <c r="BD481" s="210"/>
      <c r="BE481" s="210"/>
      <c r="BF481" s="210"/>
      <c r="BG481" s="210"/>
      <c r="BH481" s="210"/>
    </row>
    <row r="482" spans="1:60" outlineLevel="3" x14ac:dyDescent="0.2">
      <c r="A482" s="217"/>
      <c r="B482" s="218"/>
      <c r="C482" s="247" t="s">
        <v>1698</v>
      </c>
      <c r="D482" s="243"/>
      <c r="E482" s="243"/>
      <c r="F482" s="243"/>
      <c r="G482" s="243"/>
      <c r="H482" s="221"/>
      <c r="I482" s="221"/>
      <c r="J482" s="221"/>
      <c r="K482" s="221"/>
      <c r="L482" s="221"/>
      <c r="M482" s="221"/>
      <c r="N482" s="220"/>
      <c r="O482" s="220"/>
      <c r="P482" s="220"/>
      <c r="Q482" s="220"/>
      <c r="R482" s="221"/>
      <c r="S482" s="221"/>
      <c r="T482" s="221"/>
      <c r="U482" s="221"/>
      <c r="V482" s="221"/>
      <c r="W482" s="221"/>
      <c r="X482" s="221"/>
      <c r="Y482" s="221"/>
      <c r="Z482" s="210"/>
      <c r="AA482" s="210"/>
      <c r="AB482" s="210"/>
      <c r="AC482" s="210"/>
      <c r="AD482" s="210"/>
      <c r="AE482" s="210"/>
      <c r="AF482" s="210"/>
      <c r="AG482" s="210" t="s">
        <v>265</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ht="22.5" outlineLevel="1" x14ac:dyDescent="0.2">
      <c r="A483" s="234">
        <v>167</v>
      </c>
      <c r="B483" s="235" t="s">
        <v>1699</v>
      </c>
      <c r="C483" s="245" t="s">
        <v>1700</v>
      </c>
      <c r="D483" s="236" t="s">
        <v>393</v>
      </c>
      <c r="E483" s="237">
        <v>6</v>
      </c>
      <c r="F483" s="238"/>
      <c r="G483" s="239">
        <f>ROUND(E483*F483,2)</f>
        <v>0</v>
      </c>
      <c r="H483" s="238"/>
      <c r="I483" s="239">
        <f>ROUND(E483*H483,2)</f>
        <v>0</v>
      </c>
      <c r="J483" s="238"/>
      <c r="K483" s="239">
        <f>ROUND(E483*J483,2)</f>
        <v>0</v>
      </c>
      <c r="L483" s="239">
        <v>21</v>
      </c>
      <c r="M483" s="239">
        <f>G483*(1+L483/100)</f>
        <v>0</v>
      </c>
      <c r="N483" s="237">
        <v>0</v>
      </c>
      <c r="O483" s="237">
        <f>ROUND(E483*N483,2)</f>
        <v>0</v>
      </c>
      <c r="P483" s="237">
        <v>0</v>
      </c>
      <c r="Q483" s="237">
        <f>ROUND(E483*P483,2)</f>
        <v>0</v>
      </c>
      <c r="R483" s="239" t="s">
        <v>1696</v>
      </c>
      <c r="S483" s="239" t="s">
        <v>259</v>
      </c>
      <c r="T483" s="240" t="s">
        <v>300</v>
      </c>
      <c r="U483" s="221">
        <v>1.45</v>
      </c>
      <c r="V483" s="221">
        <f>ROUND(E483*U483,2)</f>
        <v>8.6999999999999993</v>
      </c>
      <c r="W483" s="221"/>
      <c r="X483" s="221" t="s">
        <v>301</v>
      </c>
      <c r="Y483" s="221" t="s">
        <v>262</v>
      </c>
      <c r="Z483" s="210"/>
      <c r="AA483" s="210"/>
      <c r="AB483" s="210"/>
      <c r="AC483" s="210"/>
      <c r="AD483" s="210"/>
      <c r="AE483" s="210"/>
      <c r="AF483" s="210"/>
      <c r="AG483" s="210" t="s">
        <v>302</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2" x14ac:dyDescent="0.2">
      <c r="A484" s="217"/>
      <c r="B484" s="218"/>
      <c r="C484" s="263" t="s">
        <v>1701</v>
      </c>
      <c r="D484" s="251"/>
      <c r="E484" s="252">
        <v>2</v>
      </c>
      <c r="F484" s="221"/>
      <c r="G484" s="221"/>
      <c r="H484" s="221"/>
      <c r="I484" s="221"/>
      <c r="J484" s="221"/>
      <c r="K484" s="221"/>
      <c r="L484" s="221"/>
      <c r="M484" s="221"/>
      <c r="N484" s="220"/>
      <c r="O484" s="220"/>
      <c r="P484" s="220"/>
      <c r="Q484" s="220"/>
      <c r="R484" s="221"/>
      <c r="S484" s="221"/>
      <c r="T484" s="221"/>
      <c r="U484" s="221"/>
      <c r="V484" s="221"/>
      <c r="W484" s="221"/>
      <c r="X484" s="221"/>
      <c r="Y484" s="221"/>
      <c r="Z484" s="210"/>
      <c r="AA484" s="210"/>
      <c r="AB484" s="210"/>
      <c r="AC484" s="210"/>
      <c r="AD484" s="210"/>
      <c r="AE484" s="210"/>
      <c r="AF484" s="210"/>
      <c r="AG484" s="210" t="s">
        <v>319</v>
      </c>
      <c r="AH484" s="210">
        <v>5</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63" t="s">
        <v>1702</v>
      </c>
      <c r="D485" s="251"/>
      <c r="E485" s="252">
        <v>2</v>
      </c>
      <c r="F485" s="221"/>
      <c r="G485" s="221"/>
      <c r="H485" s="221"/>
      <c r="I485" s="221"/>
      <c r="J485" s="221"/>
      <c r="K485" s="221"/>
      <c r="L485" s="221"/>
      <c r="M485" s="221"/>
      <c r="N485" s="220"/>
      <c r="O485" s="220"/>
      <c r="P485" s="220"/>
      <c r="Q485" s="220"/>
      <c r="R485" s="221"/>
      <c r="S485" s="221"/>
      <c r="T485" s="221"/>
      <c r="U485" s="221"/>
      <c r="V485" s="221"/>
      <c r="W485" s="221"/>
      <c r="X485" s="221"/>
      <c r="Y485" s="221"/>
      <c r="Z485" s="210"/>
      <c r="AA485" s="210"/>
      <c r="AB485" s="210"/>
      <c r="AC485" s="210"/>
      <c r="AD485" s="210"/>
      <c r="AE485" s="210"/>
      <c r="AF485" s="210"/>
      <c r="AG485" s="210" t="s">
        <v>319</v>
      </c>
      <c r="AH485" s="210">
        <v>5</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
      <c r="A486" s="217"/>
      <c r="B486" s="218"/>
      <c r="C486" s="263" t="s">
        <v>1703</v>
      </c>
      <c r="D486" s="251"/>
      <c r="E486" s="252">
        <v>2</v>
      </c>
      <c r="F486" s="221"/>
      <c r="G486" s="221"/>
      <c r="H486" s="221"/>
      <c r="I486" s="221"/>
      <c r="J486" s="221"/>
      <c r="K486" s="221"/>
      <c r="L486" s="221"/>
      <c r="M486" s="221"/>
      <c r="N486" s="220"/>
      <c r="O486" s="220"/>
      <c r="P486" s="220"/>
      <c r="Q486" s="220"/>
      <c r="R486" s="221"/>
      <c r="S486" s="221"/>
      <c r="T486" s="221"/>
      <c r="U486" s="221"/>
      <c r="V486" s="221"/>
      <c r="W486" s="221"/>
      <c r="X486" s="221"/>
      <c r="Y486" s="221"/>
      <c r="Z486" s="210"/>
      <c r="AA486" s="210"/>
      <c r="AB486" s="210"/>
      <c r="AC486" s="210"/>
      <c r="AD486" s="210"/>
      <c r="AE486" s="210"/>
      <c r="AF486" s="210"/>
      <c r="AG486" s="210" t="s">
        <v>319</v>
      </c>
      <c r="AH486" s="210">
        <v>5</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ht="22.5" outlineLevel="1" x14ac:dyDescent="0.2">
      <c r="A487" s="234">
        <v>168</v>
      </c>
      <c r="B487" s="235" t="s">
        <v>1704</v>
      </c>
      <c r="C487" s="245" t="s">
        <v>1705</v>
      </c>
      <c r="D487" s="236" t="s">
        <v>393</v>
      </c>
      <c r="E487" s="237">
        <v>2</v>
      </c>
      <c r="F487" s="238"/>
      <c r="G487" s="239">
        <f>ROUND(E487*F487,2)</f>
        <v>0</v>
      </c>
      <c r="H487" s="238"/>
      <c r="I487" s="239">
        <f>ROUND(E487*H487,2)</f>
        <v>0</v>
      </c>
      <c r="J487" s="238"/>
      <c r="K487" s="239">
        <f>ROUND(E487*J487,2)</f>
        <v>0</v>
      </c>
      <c r="L487" s="239">
        <v>21</v>
      </c>
      <c r="M487" s="239">
        <f>G487*(1+L487/100)</f>
        <v>0</v>
      </c>
      <c r="N487" s="237">
        <v>0</v>
      </c>
      <c r="O487" s="237">
        <f>ROUND(E487*N487,2)</f>
        <v>0</v>
      </c>
      <c r="P487" s="237">
        <v>0</v>
      </c>
      <c r="Q487" s="237">
        <f>ROUND(E487*P487,2)</f>
        <v>0</v>
      </c>
      <c r="R487" s="239" t="s">
        <v>1696</v>
      </c>
      <c r="S487" s="239" t="s">
        <v>259</v>
      </c>
      <c r="T487" s="240" t="s">
        <v>300</v>
      </c>
      <c r="U487" s="221">
        <v>1.56</v>
      </c>
      <c r="V487" s="221">
        <f>ROUND(E487*U487,2)</f>
        <v>3.12</v>
      </c>
      <c r="W487" s="221"/>
      <c r="X487" s="221" t="s">
        <v>301</v>
      </c>
      <c r="Y487" s="221" t="s">
        <v>262</v>
      </c>
      <c r="Z487" s="210"/>
      <c r="AA487" s="210"/>
      <c r="AB487" s="210"/>
      <c r="AC487" s="210"/>
      <c r="AD487" s="210"/>
      <c r="AE487" s="210"/>
      <c r="AF487" s="210"/>
      <c r="AG487" s="210" t="s">
        <v>302</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2" x14ac:dyDescent="0.2">
      <c r="A488" s="217"/>
      <c r="B488" s="218"/>
      <c r="C488" s="246" t="s">
        <v>1706</v>
      </c>
      <c r="D488" s="242"/>
      <c r="E488" s="242"/>
      <c r="F488" s="242"/>
      <c r="G488" s="242"/>
      <c r="H488" s="221"/>
      <c r="I488" s="221"/>
      <c r="J488" s="221"/>
      <c r="K488" s="221"/>
      <c r="L488" s="221"/>
      <c r="M488" s="221"/>
      <c r="N488" s="220"/>
      <c r="O488" s="220"/>
      <c r="P488" s="220"/>
      <c r="Q488" s="220"/>
      <c r="R488" s="221"/>
      <c r="S488" s="221"/>
      <c r="T488" s="221"/>
      <c r="U488" s="221"/>
      <c r="V488" s="221"/>
      <c r="W488" s="221"/>
      <c r="X488" s="221"/>
      <c r="Y488" s="221"/>
      <c r="Z488" s="210"/>
      <c r="AA488" s="210"/>
      <c r="AB488" s="210"/>
      <c r="AC488" s="210"/>
      <c r="AD488" s="210"/>
      <c r="AE488" s="210"/>
      <c r="AF488" s="210"/>
      <c r="AG488" s="210" t="s">
        <v>265</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2" x14ac:dyDescent="0.2">
      <c r="A489" s="217"/>
      <c r="B489" s="218"/>
      <c r="C489" s="263" t="s">
        <v>1707</v>
      </c>
      <c r="D489" s="251"/>
      <c r="E489" s="252">
        <v>2</v>
      </c>
      <c r="F489" s="221"/>
      <c r="G489" s="221"/>
      <c r="H489" s="221"/>
      <c r="I489" s="221"/>
      <c r="J489" s="221"/>
      <c r="K489" s="221"/>
      <c r="L489" s="221"/>
      <c r="M489" s="221"/>
      <c r="N489" s="220"/>
      <c r="O489" s="220"/>
      <c r="P489" s="220"/>
      <c r="Q489" s="220"/>
      <c r="R489" s="221"/>
      <c r="S489" s="221"/>
      <c r="T489" s="221"/>
      <c r="U489" s="221"/>
      <c r="V489" s="221"/>
      <c r="W489" s="221"/>
      <c r="X489" s="221"/>
      <c r="Y489" s="221"/>
      <c r="Z489" s="210"/>
      <c r="AA489" s="210"/>
      <c r="AB489" s="210"/>
      <c r="AC489" s="210"/>
      <c r="AD489" s="210"/>
      <c r="AE489" s="210"/>
      <c r="AF489" s="210"/>
      <c r="AG489" s="210" t="s">
        <v>319</v>
      </c>
      <c r="AH489" s="210">
        <v>5</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ht="22.5" outlineLevel="1" x14ac:dyDescent="0.2">
      <c r="A490" s="234">
        <v>169</v>
      </c>
      <c r="B490" s="235" t="s">
        <v>1708</v>
      </c>
      <c r="C490" s="245" t="s">
        <v>1709</v>
      </c>
      <c r="D490" s="236" t="s">
        <v>393</v>
      </c>
      <c r="E490" s="237">
        <v>2</v>
      </c>
      <c r="F490" s="238"/>
      <c r="G490" s="239">
        <f>ROUND(E490*F490,2)</f>
        <v>0</v>
      </c>
      <c r="H490" s="238"/>
      <c r="I490" s="239">
        <f>ROUND(E490*H490,2)</f>
        <v>0</v>
      </c>
      <c r="J490" s="238"/>
      <c r="K490" s="239">
        <f>ROUND(E490*J490,2)</f>
        <v>0</v>
      </c>
      <c r="L490" s="239">
        <v>21</v>
      </c>
      <c r="M490" s="239">
        <f>G490*(1+L490/100)</f>
        <v>0</v>
      </c>
      <c r="N490" s="237">
        <v>0</v>
      </c>
      <c r="O490" s="237">
        <f>ROUND(E490*N490,2)</f>
        <v>0</v>
      </c>
      <c r="P490" s="237">
        <v>0</v>
      </c>
      <c r="Q490" s="237">
        <f>ROUND(E490*P490,2)</f>
        <v>0</v>
      </c>
      <c r="R490" s="239" t="s">
        <v>1696</v>
      </c>
      <c r="S490" s="239" t="s">
        <v>259</v>
      </c>
      <c r="T490" s="240" t="s">
        <v>300</v>
      </c>
      <c r="U490" s="221">
        <v>1.63</v>
      </c>
      <c r="V490" s="221">
        <f>ROUND(E490*U490,2)</f>
        <v>3.26</v>
      </c>
      <c r="W490" s="221"/>
      <c r="X490" s="221" t="s">
        <v>301</v>
      </c>
      <c r="Y490" s="221" t="s">
        <v>262</v>
      </c>
      <c r="Z490" s="210"/>
      <c r="AA490" s="210"/>
      <c r="AB490" s="210"/>
      <c r="AC490" s="210"/>
      <c r="AD490" s="210"/>
      <c r="AE490" s="210"/>
      <c r="AF490" s="210"/>
      <c r="AG490" s="210" t="s">
        <v>302</v>
      </c>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2" x14ac:dyDescent="0.2">
      <c r="A491" s="217"/>
      <c r="B491" s="218"/>
      <c r="C491" s="246" t="s">
        <v>1706</v>
      </c>
      <c r="D491" s="242"/>
      <c r="E491" s="242"/>
      <c r="F491" s="242"/>
      <c r="G491" s="242"/>
      <c r="H491" s="221"/>
      <c r="I491" s="221"/>
      <c r="J491" s="221"/>
      <c r="K491" s="221"/>
      <c r="L491" s="221"/>
      <c r="M491" s="221"/>
      <c r="N491" s="220"/>
      <c r="O491" s="220"/>
      <c r="P491" s="220"/>
      <c r="Q491" s="220"/>
      <c r="R491" s="221"/>
      <c r="S491" s="221"/>
      <c r="T491" s="221"/>
      <c r="U491" s="221"/>
      <c r="V491" s="221"/>
      <c r="W491" s="221"/>
      <c r="X491" s="221"/>
      <c r="Y491" s="221"/>
      <c r="Z491" s="210"/>
      <c r="AA491" s="210"/>
      <c r="AB491" s="210"/>
      <c r="AC491" s="210"/>
      <c r="AD491" s="210"/>
      <c r="AE491" s="210"/>
      <c r="AF491" s="210"/>
      <c r="AG491" s="210" t="s">
        <v>265</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2" x14ac:dyDescent="0.2">
      <c r="A492" s="217"/>
      <c r="B492" s="218"/>
      <c r="C492" s="263" t="s">
        <v>1710</v>
      </c>
      <c r="D492" s="251"/>
      <c r="E492" s="252">
        <v>1</v>
      </c>
      <c r="F492" s="221"/>
      <c r="G492" s="221"/>
      <c r="H492" s="221"/>
      <c r="I492" s="221"/>
      <c r="J492" s="221"/>
      <c r="K492" s="221"/>
      <c r="L492" s="221"/>
      <c r="M492" s="221"/>
      <c r="N492" s="220"/>
      <c r="O492" s="220"/>
      <c r="P492" s="220"/>
      <c r="Q492" s="220"/>
      <c r="R492" s="221"/>
      <c r="S492" s="221"/>
      <c r="T492" s="221"/>
      <c r="U492" s="221"/>
      <c r="V492" s="221"/>
      <c r="W492" s="221"/>
      <c r="X492" s="221"/>
      <c r="Y492" s="221"/>
      <c r="Z492" s="210"/>
      <c r="AA492" s="210"/>
      <c r="AB492" s="210"/>
      <c r="AC492" s="210"/>
      <c r="AD492" s="210"/>
      <c r="AE492" s="210"/>
      <c r="AF492" s="210"/>
      <c r="AG492" s="210" t="s">
        <v>319</v>
      </c>
      <c r="AH492" s="210">
        <v>5</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3" x14ac:dyDescent="0.2">
      <c r="A493" s="217"/>
      <c r="B493" s="218"/>
      <c r="C493" s="263" t="s">
        <v>1711</v>
      </c>
      <c r="D493" s="251"/>
      <c r="E493" s="252">
        <v>1</v>
      </c>
      <c r="F493" s="221"/>
      <c r="G493" s="221"/>
      <c r="H493" s="221"/>
      <c r="I493" s="221"/>
      <c r="J493" s="221"/>
      <c r="K493" s="221"/>
      <c r="L493" s="221"/>
      <c r="M493" s="221"/>
      <c r="N493" s="220"/>
      <c r="O493" s="220"/>
      <c r="P493" s="220"/>
      <c r="Q493" s="220"/>
      <c r="R493" s="221"/>
      <c r="S493" s="221"/>
      <c r="T493" s="221"/>
      <c r="U493" s="221"/>
      <c r="V493" s="221"/>
      <c r="W493" s="221"/>
      <c r="X493" s="221"/>
      <c r="Y493" s="221"/>
      <c r="Z493" s="210"/>
      <c r="AA493" s="210"/>
      <c r="AB493" s="210"/>
      <c r="AC493" s="210"/>
      <c r="AD493" s="210"/>
      <c r="AE493" s="210"/>
      <c r="AF493" s="210"/>
      <c r="AG493" s="210" t="s">
        <v>319</v>
      </c>
      <c r="AH493" s="210">
        <v>5</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34">
        <v>170</v>
      </c>
      <c r="B494" s="235" t="s">
        <v>1712</v>
      </c>
      <c r="C494" s="245" t="s">
        <v>1713</v>
      </c>
      <c r="D494" s="236" t="s">
        <v>393</v>
      </c>
      <c r="E494" s="237">
        <v>7</v>
      </c>
      <c r="F494" s="238"/>
      <c r="G494" s="239">
        <f>ROUND(E494*F494,2)</f>
        <v>0</v>
      </c>
      <c r="H494" s="238"/>
      <c r="I494" s="239">
        <f>ROUND(E494*H494,2)</f>
        <v>0</v>
      </c>
      <c r="J494" s="238"/>
      <c r="K494" s="239">
        <f>ROUND(E494*J494,2)</f>
        <v>0</v>
      </c>
      <c r="L494" s="239">
        <v>21</v>
      </c>
      <c r="M494" s="239">
        <f>G494*(1+L494/100)</f>
        <v>0</v>
      </c>
      <c r="N494" s="237">
        <v>0</v>
      </c>
      <c r="O494" s="237">
        <f>ROUND(E494*N494,2)</f>
        <v>0</v>
      </c>
      <c r="P494" s="237">
        <v>0</v>
      </c>
      <c r="Q494" s="237">
        <f>ROUND(E494*P494,2)</f>
        <v>0</v>
      </c>
      <c r="R494" s="239" t="s">
        <v>1696</v>
      </c>
      <c r="S494" s="239" t="s">
        <v>259</v>
      </c>
      <c r="T494" s="240" t="s">
        <v>300</v>
      </c>
      <c r="U494" s="221">
        <v>0.77500000000000002</v>
      </c>
      <c r="V494" s="221">
        <f>ROUND(E494*U494,2)</f>
        <v>5.43</v>
      </c>
      <c r="W494" s="221"/>
      <c r="X494" s="221" t="s">
        <v>301</v>
      </c>
      <c r="Y494" s="221" t="s">
        <v>262</v>
      </c>
      <c r="Z494" s="210"/>
      <c r="AA494" s="210"/>
      <c r="AB494" s="210"/>
      <c r="AC494" s="210"/>
      <c r="AD494" s="210"/>
      <c r="AE494" s="210"/>
      <c r="AF494" s="210"/>
      <c r="AG494" s="210" t="s">
        <v>302</v>
      </c>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2" x14ac:dyDescent="0.2">
      <c r="A495" s="217"/>
      <c r="B495" s="218"/>
      <c r="C495" s="263" t="s">
        <v>1714</v>
      </c>
      <c r="D495" s="251"/>
      <c r="E495" s="252">
        <v>3</v>
      </c>
      <c r="F495" s="221"/>
      <c r="G495" s="221"/>
      <c r="H495" s="221"/>
      <c r="I495" s="221"/>
      <c r="J495" s="221"/>
      <c r="K495" s="221"/>
      <c r="L495" s="221"/>
      <c r="M495" s="221"/>
      <c r="N495" s="220"/>
      <c r="O495" s="220"/>
      <c r="P495" s="220"/>
      <c r="Q495" s="220"/>
      <c r="R495" s="221"/>
      <c r="S495" s="221"/>
      <c r="T495" s="221"/>
      <c r="U495" s="221"/>
      <c r="V495" s="221"/>
      <c r="W495" s="221"/>
      <c r="X495" s="221"/>
      <c r="Y495" s="221"/>
      <c r="Z495" s="210"/>
      <c r="AA495" s="210"/>
      <c r="AB495" s="210"/>
      <c r="AC495" s="210"/>
      <c r="AD495" s="210"/>
      <c r="AE495" s="210"/>
      <c r="AF495" s="210"/>
      <c r="AG495" s="210" t="s">
        <v>319</v>
      </c>
      <c r="AH495" s="210">
        <v>5</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3" x14ac:dyDescent="0.2">
      <c r="A496" s="217"/>
      <c r="B496" s="218"/>
      <c r="C496" s="263" t="s">
        <v>1715</v>
      </c>
      <c r="D496" s="251"/>
      <c r="E496" s="252">
        <v>3</v>
      </c>
      <c r="F496" s="221"/>
      <c r="G496" s="221"/>
      <c r="H496" s="221"/>
      <c r="I496" s="221"/>
      <c r="J496" s="221"/>
      <c r="K496" s="221"/>
      <c r="L496" s="221"/>
      <c r="M496" s="221"/>
      <c r="N496" s="220"/>
      <c r="O496" s="220"/>
      <c r="P496" s="220"/>
      <c r="Q496" s="220"/>
      <c r="R496" s="221"/>
      <c r="S496" s="221"/>
      <c r="T496" s="221"/>
      <c r="U496" s="221"/>
      <c r="V496" s="221"/>
      <c r="W496" s="221"/>
      <c r="X496" s="221"/>
      <c r="Y496" s="221"/>
      <c r="Z496" s="210"/>
      <c r="AA496" s="210"/>
      <c r="AB496" s="210"/>
      <c r="AC496" s="210"/>
      <c r="AD496" s="210"/>
      <c r="AE496" s="210"/>
      <c r="AF496" s="210"/>
      <c r="AG496" s="210" t="s">
        <v>319</v>
      </c>
      <c r="AH496" s="210">
        <v>5</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3" x14ac:dyDescent="0.2">
      <c r="A497" s="217"/>
      <c r="B497" s="218"/>
      <c r="C497" s="263" t="s">
        <v>1716</v>
      </c>
      <c r="D497" s="251"/>
      <c r="E497" s="252">
        <v>1</v>
      </c>
      <c r="F497" s="221"/>
      <c r="G497" s="221"/>
      <c r="H497" s="221"/>
      <c r="I497" s="221"/>
      <c r="J497" s="221"/>
      <c r="K497" s="221"/>
      <c r="L497" s="221"/>
      <c r="M497" s="221"/>
      <c r="N497" s="220"/>
      <c r="O497" s="220"/>
      <c r="P497" s="220"/>
      <c r="Q497" s="220"/>
      <c r="R497" s="221"/>
      <c r="S497" s="221"/>
      <c r="T497" s="221"/>
      <c r="U497" s="221"/>
      <c r="V497" s="221"/>
      <c r="W497" s="221"/>
      <c r="X497" s="221"/>
      <c r="Y497" s="221"/>
      <c r="Z497" s="210"/>
      <c r="AA497" s="210"/>
      <c r="AB497" s="210"/>
      <c r="AC497" s="210"/>
      <c r="AD497" s="210"/>
      <c r="AE497" s="210"/>
      <c r="AF497" s="210"/>
      <c r="AG497" s="210" t="s">
        <v>319</v>
      </c>
      <c r="AH497" s="210">
        <v>5</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ht="22.5" outlineLevel="1" x14ac:dyDescent="0.2">
      <c r="A498" s="234">
        <v>171</v>
      </c>
      <c r="B498" s="235" t="s">
        <v>1717</v>
      </c>
      <c r="C498" s="245" t="s">
        <v>1718</v>
      </c>
      <c r="D498" s="236" t="s">
        <v>393</v>
      </c>
      <c r="E498" s="237">
        <v>1</v>
      </c>
      <c r="F498" s="238"/>
      <c r="G498" s="239">
        <f>ROUND(E498*F498,2)</f>
        <v>0</v>
      </c>
      <c r="H498" s="238"/>
      <c r="I498" s="239">
        <f>ROUND(E498*H498,2)</f>
        <v>0</v>
      </c>
      <c r="J498" s="238"/>
      <c r="K498" s="239">
        <f>ROUND(E498*J498,2)</f>
        <v>0</v>
      </c>
      <c r="L498" s="239">
        <v>21</v>
      </c>
      <c r="M498" s="239">
        <f>G498*(1+L498/100)</f>
        <v>0</v>
      </c>
      <c r="N498" s="237">
        <v>2.0000000000000002E-5</v>
      </c>
      <c r="O498" s="237">
        <f>ROUND(E498*N498,2)</f>
        <v>0</v>
      </c>
      <c r="P498" s="237">
        <v>0</v>
      </c>
      <c r="Q498" s="237">
        <f>ROUND(E498*P498,2)</f>
        <v>0</v>
      </c>
      <c r="R498" s="239" t="s">
        <v>1696</v>
      </c>
      <c r="S498" s="239" t="s">
        <v>259</v>
      </c>
      <c r="T498" s="240" t="s">
        <v>300</v>
      </c>
      <c r="U498" s="221">
        <v>0.74034</v>
      </c>
      <c r="V498" s="221">
        <f>ROUND(E498*U498,2)</f>
        <v>0.74</v>
      </c>
      <c r="W498" s="221"/>
      <c r="X498" s="221" t="s">
        <v>301</v>
      </c>
      <c r="Y498" s="221" t="s">
        <v>262</v>
      </c>
      <c r="Z498" s="210"/>
      <c r="AA498" s="210"/>
      <c r="AB498" s="210"/>
      <c r="AC498" s="210"/>
      <c r="AD498" s="210"/>
      <c r="AE498" s="210"/>
      <c r="AF498" s="210"/>
      <c r="AG498" s="210" t="s">
        <v>302</v>
      </c>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2" x14ac:dyDescent="0.2">
      <c r="A499" s="217"/>
      <c r="B499" s="218"/>
      <c r="C499" s="263" t="s">
        <v>1719</v>
      </c>
      <c r="D499" s="251"/>
      <c r="E499" s="252">
        <v>1</v>
      </c>
      <c r="F499" s="221"/>
      <c r="G499" s="221"/>
      <c r="H499" s="221"/>
      <c r="I499" s="221"/>
      <c r="J499" s="221"/>
      <c r="K499" s="221"/>
      <c r="L499" s="221"/>
      <c r="M499" s="221"/>
      <c r="N499" s="220"/>
      <c r="O499" s="220"/>
      <c r="P499" s="220"/>
      <c r="Q499" s="220"/>
      <c r="R499" s="221"/>
      <c r="S499" s="221"/>
      <c r="T499" s="221"/>
      <c r="U499" s="221"/>
      <c r="V499" s="221"/>
      <c r="W499" s="221"/>
      <c r="X499" s="221"/>
      <c r="Y499" s="221"/>
      <c r="Z499" s="210"/>
      <c r="AA499" s="210"/>
      <c r="AB499" s="210"/>
      <c r="AC499" s="210"/>
      <c r="AD499" s="210"/>
      <c r="AE499" s="210"/>
      <c r="AF499" s="210"/>
      <c r="AG499" s="210" t="s">
        <v>319</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ht="22.5" outlineLevel="1" x14ac:dyDescent="0.2">
      <c r="A500" s="234">
        <v>172</v>
      </c>
      <c r="B500" s="235" t="s">
        <v>1720</v>
      </c>
      <c r="C500" s="245" t="s">
        <v>1721</v>
      </c>
      <c r="D500" s="236" t="s">
        <v>393</v>
      </c>
      <c r="E500" s="237">
        <v>1</v>
      </c>
      <c r="F500" s="238"/>
      <c r="G500" s="239">
        <f>ROUND(E500*F500,2)</f>
        <v>0</v>
      </c>
      <c r="H500" s="238"/>
      <c r="I500" s="239">
        <f>ROUND(E500*H500,2)</f>
        <v>0</v>
      </c>
      <c r="J500" s="238"/>
      <c r="K500" s="239">
        <f>ROUND(E500*J500,2)</f>
        <v>0</v>
      </c>
      <c r="L500" s="239">
        <v>21</v>
      </c>
      <c r="M500" s="239">
        <f>G500*(1+L500/100)</f>
        <v>0</v>
      </c>
      <c r="N500" s="237">
        <v>2.0000000000000002E-5</v>
      </c>
      <c r="O500" s="237">
        <f>ROUND(E500*N500,2)</f>
        <v>0</v>
      </c>
      <c r="P500" s="237">
        <v>0</v>
      </c>
      <c r="Q500" s="237">
        <f>ROUND(E500*P500,2)</f>
        <v>0</v>
      </c>
      <c r="R500" s="239" t="s">
        <v>1696</v>
      </c>
      <c r="S500" s="239" t="s">
        <v>259</v>
      </c>
      <c r="T500" s="240" t="s">
        <v>300</v>
      </c>
      <c r="U500" s="221">
        <v>0.83213999999999999</v>
      </c>
      <c r="V500" s="221">
        <f>ROUND(E500*U500,2)</f>
        <v>0.83</v>
      </c>
      <c r="W500" s="221"/>
      <c r="X500" s="221" t="s">
        <v>301</v>
      </c>
      <c r="Y500" s="221" t="s">
        <v>262</v>
      </c>
      <c r="Z500" s="210"/>
      <c r="AA500" s="210"/>
      <c r="AB500" s="210"/>
      <c r="AC500" s="210"/>
      <c r="AD500" s="210"/>
      <c r="AE500" s="210"/>
      <c r="AF500" s="210"/>
      <c r="AG500" s="210" t="s">
        <v>302</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2" x14ac:dyDescent="0.2">
      <c r="A501" s="217"/>
      <c r="B501" s="218"/>
      <c r="C501" s="263" t="s">
        <v>1722</v>
      </c>
      <c r="D501" s="251"/>
      <c r="E501" s="252">
        <v>1</v>
      </c>
      <c r="F501" s="221"/>
      <c r="G501" s="221"/>
      <c r="H501" s="221"/>
      <c r="I501" s="221"/>
      <c r="J501" s="221"/>
      <c r="K501" s="221"/>
      <c r="L501" s="221"/>
      <c r="M501" s="221"/>
      <c r="N501" s="220"/>
      <c r="O501" s="220"/>
      <c r="P501" s="220"/>
      <c r="Q501" s="220"/>
      <c r="R501" s="221"/>
      <c r="S501" s="221"/>
      <c r="T501" s="221"/>
      <c r="U501" s="221"/>
      <c r="V501" s="221"/>
      <c r="W501" s="221"/>
      <c r="X501" s="221"/>
      <c r="Y501" s="221"/>
      <c r="Z501" s="210"/>
      <c r="AA501" s="210"/>
      <c r="AB501" s="210"/>
      <c r="AC501" s="210"/>
      <c r="AD501" s="210"/>
      <c r="AE501" s="210"/>
      <c r="AF501" s="210"/>
      <c r="AG501" s="210" t="s">
        <v>319</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
      <c r="A502" s="234">
        <v>173</v>
      </c>
      <c r="B502" s="235" t="s">
        <v>1723</v>
      </c>
      <c r="C502" s="245" t="s">
        <v>1724</v>
      </c>
      <c r="D502" s="236" t="s">
        <v>393</v>
      </c>
      <c r="E502" s="237">
        <v>4</v>
      </c>
      <c r="F502" s="238"/>
      <c r="G502" s="239">
        <f>ROUND(E502*F502,2)</f>
        <v>0</v>
      </c>
      <c r="H502" s="238"/>
      <c r="I502" s="239">
        <f>ROUND(E502*H502,2)</f>
        <v>0</v>
      </c>
      <c r="J502" s="238"/>
      <c r="K502" s="239">
        <f>ROUND(E502*J502,2)</f>
        <v>0</v>
      </c>
      <c r="L502" s="239">
        <v>21</v>
      </c>
      <c r="M502" s="239">
        <f>G502*(1+L502/100)</f>
        <v>0</v>
      </c>
      <c r="N502" s="237">
        <v>1.4999999999999999E-4</v>
      </c>
      <c r="O502" s="237">
        <f>ROUND(E502*N502,2)</f>
        <v>0</v>
      </c>
      <c r="P502" s="237">
        <v>0</v>
      </c>
      <c r="Q502" s="237">
        <f>ROUND(E502*P502,2)</f>
        <v>0</v>
      </c>
      <c r="R502" s="239"/>
      <c r="S502" s="239" t="s">
        <v>424</v>
      </c>
      <c r="T502" s="240" t="s">
        <v>260</v>
      </c>
      <c r="U502" s="221">
        <v>0.42699999999999999</v>
      </c>
      <c r="V502" s="221">
        <f>ROUND(E502*U502,2)</f>
        <v>1.71</v>
      </c>
      <c r="W502" s="221"/>
      <c r="X502" s="221" t="s">
        <v>301</v>
      </c>
      <c r="Y502" s="221" t="s">
        <v>262</v>
      </c>
      <c r="Z502" s="210"/>
      <c r="AA502" s="210"/>
      <c r="AB502" s="210"/>
      <c r="AC502" s="210"/>
      <c r="AD502" s="210"/>
      <c r="AE502" s="210"/>
      <c r="AF502" s="210"/>
      <c r="AG502" s="210" t="s">
        <v>302</v>
      </c>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2" x14ac:dyDescent="0.2">
      <c r="A503" s="217"/>
      <c r="B503" s="218"/>
      <c r="C503" s="263" t="s">
        <v>1725</v>
      </c>
      <c r="D503" s="251"/>
      <c r="E503" s="252">
        <v>4</v>
      </c>
      <c r="F503" s="221"/>
      <c r="G503" s="221"/>
      <c r="H503" s="221"/>
      <c r="I503" s="221"/>
      <c r="J503" s="221"/>
      <c r="K503" s="221"/>
      <c r="L503" s="221"/>
      <c r="M503" s="221"/>
      <c r="N503" s="220"/>
      <c r="O503" s="220"/>
      <c r="P503" s="220"/>
      <c r="Q503" s="220"/>
      <c r="R503" s="221"/>
      <c r="S503" s="221"/>
      <c r="T503" s="221"/>
      <c r="U503" s="221"/>
      <c r="V503" s="221"/>
      <c r="W503" s="221"/>
      <c r="X503" s="221"/>
      <c r="Y503" s="221"/>
      <c r="Z503" s="210"/>
      <c r="AA503" s="210"/>
      <c r="AB503" s="210"/>
      <c r="AC503" s="210"/>
      <c r="AD503" s="210"/>
      <c r="AE503" s="210"/>
      <c r="AF503" s="210"/>
      <c r="AG503" s="210" t="s">
        <v>319</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
      <c r="A504" s="234">
        <v>174</v>
      </c>
      <c r="B504" s="235" t="s">
        <v>1726</v>
      </c>
      <c r="C504" s="245" t="s">
        <v>1727</v>
      </c>
      <c r="D504" s="236" t="s">
        <v>393</v>
      </c>
      <c r="E504" s="237">
        <v>2</v>
      </c>
      <c r="F504" s="238"/>
      <c r="G504" s="239">
        <f>ROUND(E504*F504,2)</f>
        <v>0</v>
      </c>
      <c r="H504" s="238"/>
      <c r="I504" s="239">
        <f>ROUND(E504*H504,2)</f>
        <v>0</v>
      </c>
      <c r="J504" s="238"/>
      <c r="K504" s="239">
        <f>ROUND(E504*J504,2)</f>
        <v>0</v>
      </c>
      <c r="L504" s="239">
        <v>21</v>
      </c>
      <c r="M504" s="239">
        <f>G504*(1+L504/100)</f>
        <v>0</v>
      </c>
      <c r="N504" s="237">
        <v>0</v>
      </c>
      <c r="O504" s="237">
        <f>ROUND(E504*N504,2)</f>
        <v>0</v>
      </c>
      <c r="P504" s="237">
        <v>0</v>
      </c>
      <c r="Q504" s="237">
        <f>ROUND(E504*P504,2)</f>
        <v>0</v>
      </c>
      <c r="R504" s="239"/>
      <c r="S504" s="239" t="s">
        <v>424</v>
      </c>
      <c r="T504" s="240" t="s">
        <v>260</v>
      </c>
      <c r="U504" s="221">
        <v>0</v>
      </c>
      <c r="V504" s="221">
        <f>ROUND(E504*U504,2)</f>
        <v>0</v>
      </c>
      <c r="W504" s="221"/>
      <c r="X504" s="221" t="s">
        <v>348</v>
      </c>
      <c r="Y504" s="221" t="s">
        <v>262</v>
      </c>
      <c r="Z504" s="210"/>
      <c r="AA504" s="210"/>
      <c r="AB504" s="210"/>
      <c r="AC504" s="210"/>
      <c r="AD504" s="210"/>
      <c r="AE504" s="210"/>
      <c r="AF504" s="210"/>
      <c r="AG504" s="210" t="s">
        <v>349</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2" x14ac:dyDescent="0.2">
      <c r="A505" s="217"/>
      <c r="B505" s="218"/>
      <c r="C505" s="263" t="s">
        <v>1728</v>
      </c>
      <c r="D505" s="251"/>
      <c r="E505" s="252">
        <v>2</v>
      </c>
      <c r="F505" s="221"/>
      <c r="G505" s="221"/>
      <c r="H505" s="221"/>
      <c r="I505" s="221"/>
      <c r="J505" s="221"/>
      <c r="K505" s="221"/>
      <c r="L505" s="221"/>
      <c r="M505" s="221"/>
      <c r="N505" s="220"/>
      <c r="O505" s="220"/>
      <c r="P505" s="220"/>
      <c r="Q505" s="220"/>
      <c r="R505" s="221"/>
      <c r="S505" s="221"/>
      <c r="T505" s="221"/>
      <c r="U505" s="221"/>
      <c r="V505" s="221"/>
      <c r="W505" s="221"/>
      <c r="X505" s="221"/>
      <c r="Y505" s="221"/>
      <c r="Z505" s="210"/>
      <c r="AA505" s="210"/>
      <c r="AB505" s="210"/>
      <c r="AC505" s="210"/>
      <c r="AD505" s="210"/>
      <c r="AE505" s="210"/>
      <c r="AF505" s="210"/>
      <c r="AG505" s="210" t="s">
        <v>319</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1" x14ac:dyDescent="0.2">
      <c r="A506" s="234">
        <v>175</v>
      </c>
      <c r="B506" s="235" t="s">
        <v>1729</v>
      </c>
      <c r="C506" s="245" t="s">
        <v>1730</v>
      </c>
      <c r="D506" s="236" t="s">
        <v>393</v>
      </c>
      <c r="E506" s="237">
        <v>1</v>
      </c>
      <c r="F506" s="238"/>
      <c r="G506" s="239">
        <f>ROUND(E506*F506,2)</f>
        <v>0</v>
      </c>
      <c r="H506" s="238"/>
      <c r="I506" s="239">
        <f>ROUND(E506*H506,2)</f>
        <v>0</v>
      </c>
      <c r="J506" s="238"/>
      <c r="K506" s="239">
        <f>ROUND(E506*J506,2)</f>
        <v>0</v>
      </c>
      <c r="L506" s="239">
        <v>21</v>
      </c>
      <c r="M506" s="239">
        <f>G506*(1+L506/100)</f>
        <v>0</v>
      </c>
      <c r="N506" s="237">
        <v>0</v>
      </c>
      <c r="O506" s="237">
        <f>ROUND(E506*N506,2)</f>
        <v>0</v>
      </c>
      <c r="P506" s="237">
        <v>0</v>
      </c>
      <c r="Q506" s="237">
        <f>ROUND(E506*P506,2)</f>
        <v>0</v>
      </c>
      <c r="R506" s="239"/>
      <c r="S506" s="239" t="s">
        <v>424</v>
      </c>
      <c r="T506" s="240" t="s">
        <v>260</v>
      </c>
      <c r="U506" s="221">
        <v>0</v>
      </c>
      <c r="V506" s="221">
        <f>ROUND(E506*U506,2)</f>
        <v>0</v>
      </c>
      <c r="W506" s="221"/>
      <c r="X506" s="221" t="s">
        <v>348</v>
      </c>
      <c r="Y506" s="221" t="s">
        <v>262</v>
      </c>
      <c r="Z506" s="210"/>
      <c r="AA506" s="210"/>
      <c r="AB506" s="210"/>
      <c r="AC506" s="210"/>
      <c r="AD506" s="210"/>
      <c r="AE506" s="210"/>
      <c r="AF506" s="210"/>
      <c r="AG506" s="210" t="s">
        <v>349</v>
      </c>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2" x14ac:dyDescent="0.2">
      <c r="A507" s="217"/>
      <c r="B507" s="218"/>
      <c r="C507" s="263" t="s">
        <v>1731</v>
      </c>
      <c r="D507" s="251"/>
      <c r="E507" s="252">
        <v>1</v>
      </c>
      <c r="F507" s="221"/>
      <c r="G507" s="221"/>
      <c r="H507" s="221"/>
      <c r="I507" s="221"/>
      <c r="J507" s="221"/>
      <c r="K507" s="221"/>
      <c r="L507" s="221"/>
      <c r="M507" s="221"/>
      <c r="N507" s="220"/>
      <c r="O507" s="220"/>
      <c r="P507" s="220"/>
      <c r="Q507" s="220"/>
      <c r="R507" s="221"/>
      <c r="S507" s="221"/>
      <c r="T507" s="221"/>
      <c r="U507" s="221"/>
      <c r="V507" s="221"/>
      <c r="W507" s="221"/>
      <c r="X507" s="221"/>
      <c r="Y507" s="221"/>
      <c r="Z507" s="210"/>
      <c r="AA507" s="210"/>
      <c r="AB507" s="210"/>
      <c r="AC507" s="210"/>
      <c r="AD507" s="210"/>
      <c r="AE507" s="210"/>
      <c r="AF507" s="210"/>
      <c r="AG507" s="210" t="s">
        <v>319</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
      <c r="A508" s="234">
        <v>176</v>
      </c>
      <c r="B508" s="235" t="s">
        <v>1732</v>
      </c>
      <c r="C508" s="245" t="s">
        <v>1733</v>
      </c>
      <c r="D508" s="236" t="s">
        <v>393</v>
      </c>
      <c r="E508" s="237">
        <v>7</v>
      </c>
      <c r="F508" s="238"/>
      <c r="G508" s="239">
        <f>ROUND(E508*F508,2)</f>
        <v>0</v>
      </c>
      <c r="H508" s="238"/>
      <c r="I508" s="239">
        <f>ROUND(E508*H508,2)</f>
        <v>0</v>
      </c>
      <c r="J508" s="238"/>
      <c r="K508" s="239">
        <f>ROUND(E508*J508,2)</f>
        <v>0</v>
      </c>
      <c r="L508" s="239">
        <v>21</v>
      </c>
      <c r="M508" s="239">
        <f>G508*(1+L508/100)</f>
        <v>0</v>
      </c>
      <c r="N508" s="237">
        <v>0</v>
      </c>
      <c r="O508" s="237">
        <f>ROUND(E508*N508,2)</f>
        <v>0</v>
      </c>
      <c r="P508" s="237">
        <v>0</v>
      </c>
      <c r="Q508" s="237">
        <f>ROUND(E508*P508,2)</f>
        <v>0</v>
      </c>
      <c r="R508" s="239"/>
      <c r="S508" s="239" t="s">
        <v>424</v>
      </c>
      <c r="T508" s="240" t="s">
        <v>260</v>
      </c>
      <c r="U508" s="221">
        <v>0</v>
      </c>
      <c r="V508" s="221">
        <f>ROUND(E508*U508,2)</f>
        <v>0</v>
      </c>
      <c r="W508" s="221"/>
      <c r="X508" s="221" t="s">
        <v>348</v>
      </c>
      <c r="Y508" s="221" t="s">
        <v>262</v>
      </c>
      <c r="Z508" s="210"/>
      <c r="AA508" s="210"/>
      <c r="AB508" s="210"/>
      <c r="AC508" s="210"/>
      <c r="AD508" s="210"/>
      <c r="AE508" s="210"/>
      <c r="AF508" s="210"/>
      <c r="AG508" s="210" t="s">
        <v>349</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2" x14ac:dyDescent="0.2">
      <c r="A509" s="217"/>
      <c r="B509" s="218"/>
      <c r="C509" s="263" t="s">
        <v>1734</v>
      </c>
      <c r="D509" s="251"/>
      <c r="E509" s="252">
        <v>7</v>
      </c>
      <c r="F509" s="221"/>
      <c r="G509" s="221"/>
      <c r="H509" s="221"/>
      <c r="I509" s="221"/>
      <c r="J509" s="221"/>
      <c r="K509" s="221"/>
      <c r="L509" s="221"/>
      <c r="M509" s="221"/>
      <c r="N509" s="220"/>
      <c r="O509" s="220"/>
      <c r="P509" s="220"/>
      <c r="Q509" s="220"/>
      <c r="R509" s="221"/>
      <c r="S509" s="221"/>
      <c r="T509" s="221"/>
      <c r="U509" s="221"/>
      <c r="V509" s="221"/>
      <c r="W509" s="221"/>
      <c r="X509" s="221"/>
      <c r="Y509" s="221"/>
      <c r="Z509" s="210"/>
      <c r="AA509" s="210"/>
      <c r="AB509" s="210"/>
      <c r="AC509" s="210"/>
      <c r="AD509" s="210"/>
      <c r="AE509" s="210"/>
      <c r="AF509" s="210"/>
      <c r="AG509" s="210" t="s">
        <v>319</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ht="33.75" outlineLevel="1" x14ac:dyDescent="0.2">
      <c r="A510" s="234">
        <v>177</v>
      </c>
      <c r="B510" s="235" t="s">
        <v>1735</v>
      </c>
      <c r="C510" s="245" t="s">
        <v>1736</v>
      </c>
      <c r="D510" s="236" t="s">
        <v>393</v>
      </c>
      <c r="E510" s="237">
        <v>1</v>
      </c>
      <c r="F510" s="238"/>
      <c r="G510" s="239">
        <f>ROUND(E510*F510,2)</f>
        <v>0</v>
      </c>
      <c r="H510" s="238"/>
      <c r="I510" s="239">
        <f>ROUND(E510*H510,2)</f>
        <v>0</v>
      </c>
      <c r="J510" s="238"/>
      <c r="K510" s="239">
        <f>ROUND(E510*J510,2)</f>
        <v>0</v>
      </c>
      <c r="L510" s="239">
        <v>21</v>
      </c>
      <c r="M510" s="239">
        <f>G510*(1+L510/100)</f>
        <v>0</v>
      </c>
      <c r="N510" s="237">
        <v>0</v>
      </c>
      <c r="O510" s="237">
        <f>ROUND(E510*N510,2)</f>
        <v>0</v>
      </c>
      <c r="P510" s="237">
        <v>0</v>
      </c>
      <c r="Q510" s="237">
        <f>ROUND(E510*P510,2)</f>
        <v>0</v>
      </c>
      <c r="R510" s="239"/>
      <c r="S510" s="239" t="s">
        <v>424</v>
      </c>
      <c r="T510" s="240" t="s">
        <v>260</v>
      </c>
      <c r="U510" s="221">
        <v>0</v>
      </c>
      <c r="V510" s="221">
        <f>ROUND(E510*U510,2)</f>
        <v>0</v>
      </c>
      <c r="W510" s="221"/>
      <c r="X510" s="221" t="s">
        <v>348</v>
      </c>
      <c r="Y510" s="221" t="s">
        <v>262</v>
      </c>
      <c r="Z510" s="210"/>
      <c r="AA510" s="210"/>
      <c r="AB510" s="210"/>
      <c r="AC510" s="210"/>
      <c r="AD510" s="210"/>
      <c r="AE510" s="210"/>
      <c r="AF510" s="210"/>
      <c r="AG510" s="210" t="s">
        <v>349</v>
      </c>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2" x14ac:dyDescent="0.2">
      <c r="A511" s="217"/>
      <c r="B511" s="218"/>
      <c r="C511" s="263" t="s">
        <v>1737</v>
      </c>
      <c r="D511" s="251"/>
      <c r="E511" s="252"/>
      <c r="F511" s="221"/>
      <c r="G511" s="221"/>
      <c r="H511" s="221"/>
      <c r="I511" s="221"/>
      <c r="J511" s="221"/>
      <c r="K511" s="221"/>
      <c r="L511" s="221"/>
      <c r="M511" s="221"/>
      <c r="N511" s="220"/>
      <c r="O511" s="220"/>
      <c r="P511" s="220"/>
      <c r="Q511" s="220"/>
      <c r="R511" s="221"/>
      <c r="S511" s="221"/>
      <c r="T511" s="221"/>
      <c r="U511" s="221"/>
      <c r="V511" s="221"/>
      <c r="W511" s="221"/>
      <c r="X511" s="221"/>
      <c r="Y511" s="221"/>
      <c r="Z511" s="210"/>
      <c r="AA511" s="210"/>
      <c r="AB511" s="210"/>
      <c r="AC511" s="210"/>
      <c r="AD511" s="210"/>
      <c r="AE511" s="210"/>
      <c r="AF511" s="210"/>
      <c r="AG511" s="210" t="s">
        <v>319</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3" x14ac:dyDescent="0.2">
      <c r="A512" s="217"/>
      <c r="B512" s="218"/>
      <c r="C512" s="263" t="s">
        <v>1738</v>
      </c>
      <c r="D512" s="251"/>
      <c r="E512" s="252">
        <v>1</v>
      </c>
      <c r="F512" s="221"/>
      <c r="G512" s="221"/>
      <c r="H512" s="221"/>
      <c r="I512" s="221"/>
      <c r="J512" s="221"/>
      <c r="K512" s="221"/>
      <c r="L512" s="221"/>
      <c r="M512" s="221"/>
      <c r="N512" s="220"/>
      <c r="O512" s="220"/>
      <c r="P512" s="220"/>
      <c r="Q512" s="220"/>
      <c r="R512" s="221"/>
      <c r="S512" s="221"/>
      <c r="T512" s="221"/>
      <c r="U512" s="221"/>
      <c r="V512" s="221"/>
      <c r="W512" s="221"/>
      <c r="X512" s="221"/>
      <c r="Y512" s="221"/>
      <c r="Z512" s="210"/>
      <c r="AA512" s="210"/>
      <c r="AB512" s="210"/>
      <c r="AC512" s="210"/>
      <c r="AD512" s="210"/>
      <c r="AE512" s="210"/>
      <c r="AF512" s="210"/>
      <c r="AG512" s="210" t="s">
        <v>319</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34">
        <v>178</v>
      </c>
      <c r="B513" s="235" t="s">
        <v>1739</v>
      </c>
      <c r="C513" s="245" t="s">
        <v>1740</v>
      </c>
      <c r="D513" s="236" t="s">
        <v>393</v>
      </c>
      <c r="E513" s="237">
        <v>8</v>
      </c>
      <c r="F513" s="238"/>
      <c r="G513" s="239">
        <f>ROUND(E513*F513,2)</f>
        <v>0</v>
      </c>
      <c r="H513" s="238"/>
      <c r="I513" s="239">
        <f>ROUND(E513*H513,2)</f>
        <v>0</v>
      </c>
      <c r="J513" s="238"/>
      <c r="K513" s="239">
        <f>ROUND(E513*J513,2)</f>
        <v>0</v>
      </c>
      <c r="L513" s="239">
        <v>21</v>
      </c>
      <c r="M513" s="239">
        <f>G513*(1+L513/100)</f>
        <v>0</v>
      </c>
      <c r="N513" s="237">
        <v>0</v>
      </c>
      <c r="O513" s="237">
        <f>ROUND(E513*N513,2)</f>
        <v>0</v>
      </c>
      <c r="P513" s="237">
        <v>0</v>
      </c>
      <c r="Q513" s="237">
        <f>ROUND(E513*P513,2)</f>
        <v>0</v>
      </c>
      <c r="R513" s="239"/>
      <c r="S513" s="239" t="s">
        <v>424</v>
      </c>
      <c r="T513" s="240" t="s">
        <v>260</v>
      </c>
      <c r="U513" s="221">
        <v>0</v>
      </c>
      <c r="V513" s="221">
        <f>ROUND(E513*U513,2)</f>
        <v>0</v>
      </c>
      <c r="W513" s="221"/>
      <c r="X513" s="221" t="s">
        <v>348</v>
      </c>
      <c r="Y513" s="221" t="s">
        <v>262</v>
      </c>
      <c r="Z513" s="210"/>
      <c r="AA513" s="210"/>
      <c r="AB513" s="210"/>
      <c r="AC513" s="210"/>
      <c r="AD513" s="210"/>
      <c r="AE513" s="210"/>
      <c r="AF513" s="210"/>
      <c r="AG513" s="210" t="s">
        <v>349</v>
      </c>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2" x14ac:dyDescent="0.2">
      <c r="A514" s="217"/>
      <c r="B514" s="218"/>
      <c r="C514" s="263" t="s">
        <v>1741</v>
      </c>
      <c r="D514" s="251"/>
      <c r="E514" s="252">
        <v>8</v>
      </c>
      <c r="F514" s="221"/>
      <c r="G514" s="221"/>
      <c r="H514" s="221"/>
      <c r="I514" s="221"/>
      <c r="J514" s="221"/>
      <c r="K514" s="221"/>
      <c r="L514" s="221"/>
      <c r="M514" s="221"/>
      <c r="N514" s="220"/>
      <c r="O514" s="220"/>
      <c r="P514" s="220"/>
      <c r="Q514" s="220"/>
      <c r="R514" s="221"/>
      <c r="S514" s="221"/>
      <c r="T514" s="221"/>
      <c r="U514" s="221"/>
      <c r="V514" s="221"/>
      <c r="W514" s="221"/>
      <c r="X514" s="221"/>
      <c r="Y514" s="221"/>
      <c r="Z514" s="210"/>
      <c r="AA514" s="210"/>
      <c r="AB514" s="210"/>
      <c r="AC514" s="210"/>
      <c r="AD514" s="210"/>
      <c r="AE514" s="210"/>
      <c r="AF514" s="210"/>
      <c r="AG514" s="210" t="s">
        <v>319</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34">
        <v>179</v>
      </c>
      <c r="B515" s="235" t="s">
        <v>1742</v>
      </c>
      <c r="C515" s="245" t="s">
        <v>1743</v>
      </c>
      <c r="D515" s="236" t="s">
        <v>393</v>
      </c>
      <c r="E515" s="237">
        <v>1</v>
      </c>
      <c r="F515" s="238"/>
      <c r="G515" s="239">
        <f>ROUND(E515*F515,2)</f>
        <v>0</v>
      </c>
      <c r="H515" s="238"/>
      <c r="I515" s="239">
        <f>ROUND(E515*H515,2)</f>
        <v>0</v>
      </c>
      <c r="J515" s="238"/>
      <c r="K515" s="239">
        <f>ROUND(E515*J515,2)</f>
        <v>0</v>
      </c>
      <c r="L515" s="239">
        <v>21</v>
      </c>
      <c r="M515" s="239">
        <f>G515*(1+L515/100)</f>
        <v>0</v>
      </c>
      <c r="N515" s="237">
        <v>0</v>
      </c>
      <c r="O515" s="237">
        <f>ROUND(E515*N515,2)</f>
        <v>0</v>
      </c>
      <c r="P515" s="237">
        <v>0</v>
      </c>
      <c r="Q515" s="237">
        <f>ROUND(E515*P515,2)</f>
        <v>0</v>
      </c>
      <c r="R515" s="239"/>
      <c r="S515" s="239" t="s">
        <v>424</v>
      </c>
      <c r="T515" s="240" t="s">
        <v>260</v>
      </c>
      <c r="U515" s="221">
        <v>0</v>
      </c>
      <c r="V515" s="221">
        <f>ROUND(E515*U515,2)</f>
        <v>0</v>
      </c>
      <c r="W515" s="221"/>
      <c r="X515" s="221" t="s">
        <v>348</v>
      </c>
      <c r="Y515" s="221" t="s">
        <v>262</v>
      </c>
      <c r="Z515" s="210"/>
      <c r="AA515" s="210"/>
      <c r="AB515" s="210"/>
      <c r="AC515" s="210"/>
      <c r="AD515" s="210"/>
      <c r="AE515" s="210"/>
      <c r="AF515" s="210"/>
      <c r="AG515" s="210" t="s">
        <v>349</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
      <c r="A516" s="217"/>
      <c r="B516" s="218"/>
      <c r="C516" s="263" t="s">
        <v>1744</v>
      </c>
      <c r="D516" s="251"/>
      <c r="E516" s="252">
        <v>1</v>
      </c>
      <c r="F516" s="221"/>
      <c r="G516" s="221"/>
      <c r="H516" s="221"/>
      <c r="I516" s="221"/>
      <c r="J516" s="221"/>
      <c r="K516" s="221"/>
      <c r="L516" s="221"/>
      <c r="M516" s="221"/>
      <c r="N516" s="220"/>
      <c r="O516" s="220"/>
      <c r="P516" s="220"/>
      <c r="Q516" s="220"/>
      <c r="R516" s="221"/>
      <c r="S516" s="221"/>
      <c r="T516" s="221"/>
      <c r="U516" s="221"/>
      <c r="V516" s="221"/>
      <c r="W516" s="221"/>
      <c r="X516" s="221"/>
      <c r="Y516" s="221"/>
      <c r="Z516" s="210"/>
      <c r="AA516" s="210"/>
      <c r="AB516" s="210"/>
      <c r="AC516" s="210"/>
      <c r="AD516" s="210"/>
      <c r="AE516" s="210"/>
      <c r="AF516" s="210"/>
      <c r="AG516" s="210" t="s">
        <v>319</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ht="22.5" outlineLevel="1" x14ac:dyDescent="0.2">
      <c r="A517" s="234">
        <v>180</v>
      </c>
      <c r="B517" s="235" t="s">
        <v>1745</v>
      </c>
      <c r="C517" s="245" t="s">
        <v>1746</v>
      </c>
      <c r="D517" s="236" t="s">
        <v>393</v>
      </c>
      <c r="E517" s="237">
        <v>2</v>
      </c>
      <c r="F517" s="238"/>
      <c r="G517" s="239">
        <f>ROUND(E517*F517,2)</f>
        <v>0</v>
      </c>
      <c r="H517" s="238"/>
      <c r="I517" s="239">
        <f>ROUND(E517*H517,2)</f>
        <v>0</v>
      </c>
      <c r="J517" s="238"/>
      <c r="K517" s="239">
        <f>ROUND(E517*J517,2)</f>
        <v>0</v>
      </c>
      <c r="L517" s="239">
        <v>21</v>
      </c>
      <c r="M517" s="239">
        <f>G517*(1+L517/100)</f>
        <v>0</v>
      </c>
      <c r="N517" s="237">
        <v>0</v>
      </c>
      <c r="O517" s="237">
        <f>ROUND(E517*N517,2)</f>
        <v>0</v>
      </c>
      <c r="P517" s="237">
        <v>0</v>
      </c>
      <c r="Q517" s="237">
        <f>ROUND(E517*P517,2)</f>
        <v>0</v>
      </c>
      <c r="R517" s="239"/>
      <c r="S517" s="239" t="s">
        <v>424</v>
      </c>
      <c r="T517" s="240" t="s">
        <v>260</v>
      </c>
      <c r="U517" s="221">
        <v>0</v>
      </c>
      <c r="V517" s="221">
        <f>ROUND(E517*U517,2)</f>
        <v>0</v>
      </c>
      <c r="W517" s="221"/>
      <c r="X517" s="221" t="s">
        <v>348</v>
      </c>
      <c r="Y517" s="221" t="s">
        <v>262</v>
      </c>
      <c r="Z517" s="210"/>
      <c r="AA517" s="210"/>
      <c r="AB517" s="210"/>
      <c r="AC517" s="210"/>
      <c r="AD517" s="210"/>
      <c r="AE517" s="210"/>
      <c r="AF517" s="210"/>
      <c r="AG517" s="210" t="s">
        <v>349</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2" x14ac:dyDescent="0.2">
      <c r="A518" s="217"/>
      <c r="B518" s="218"/>
      <c r="C518" s="263" t="s">
        <v>1737</v>
      </c>
      <c r="D518" s="251"/>
      <c r="E518" s="252"/>
      <c r="F518" s="221"/>
      <c r="G518" s="221"/>
      <c r="H518" s="221"/>
      <c r="I518" s="221"/>
      <c r="J518" s="221"/>
      <c r="K518" s="221"/>
      <c r="L518" s="221"/>
      <c r="M518" s="221"/>
      <c r="N518" s="220"/>
      <c r="O518" s="220"/>
      <c r="P518" s="220"/>
      <c r="Q518" s="220"/>
      <c r="R518" s="221"/>
      <c r="S518" s="221"/>
      <c r="T518" s="221"/>
      <c r="U518" s="221"/>
      <c r="V518" s="221"/>
      <c r="W518" s="221"/>
      <c r="X518" s="221"/>
      <c r="Y518" s="221"/>
      <c r="Z518" s="210"/>
      <c r="AA518" s="210"/>
      <c r="AB518" s="210"/>
      <c r="AC518" s="210"/>
      <c r="AD518" s="210"/>
      <c r="AE518" s="210"/>
      <c r="AF518" s="210"/>
      <c r="AG518" s="210" t="s">
        <v>319</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3" x14ac:dyDescent="0.2">
      <c r="A519" s="217"/>
      <c r="B519" s="218"/>
      <c r="C519" s="263" t="s">
        <v>1747</v>
      </c>
      <c r="D519" s="251"/>
      <c r="E519" s="252">
        <v>2</v>
      </c>
      <c r="F519" s="221"/>
      <c r="G519" s="221"/>
      <c r="H519" s="221"/>
      <c r="I519" s="221"/>
      <c r="J519" s="221"/>
      <c r="K519" s="221"/>
      <c r="L519" s="221"/>
      <c r="M519" s="221"/>
      <c r="N519" s="220"/>
      <c r="O519" s="220"/>
      <c r="P519" s="220"/>
      <c r="Q519" s="220"/>
      <c r="R519" s="221"/>
      <c r="S519" s="221"/>
      <c r="T519" s="221"/>
      <c r="U519" s="221"/>
      <c r="V519" s="221"/>
      <c r="W519" s="221"/>
      <c r="X519" s="221"/>
      <c r="Y519" s="221"/>
      <c r="Z519" s="210"/>
      <c r="AA519" s="210"/>
      <c r="AB519" s="210"/>
      <c r="AC519" s="210"/>
      <c r="AD519" s="210"/>
      <c r="AE519" s="210"/>
      <c r="AF519" s="210"/>
      <c r="AG519" s="210" t="s">
        <v>319</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34">
        <v>181</v>
      </c>
      <c r="B520" s="235" t="s">
        <v>1748</v>
      </c>
      <c r="C520" s="245" t="s">
        <v>1749</v>
      </c>
      <c r="D520" s="236" t="s">
        <v>1750</v>
      </c>
      <c r="E520" s="237">
        <v>1</v>
      </c>
      <c r="F520" s="238"/>
      <c r="G520" s="239">
        <f>ROUND(E520*F520,2)</f>
        <v>0</v>
      </c>
      <c r="H520" s="238"/>
      <c r="I520" s="239">
        <f>ROUND(E520*H520,2)</f>
        <v>0</v>
      </c>
      <c r="J520" s="238"/>
      <c r="K520" s="239">
        <f>ROUND(E520*J520,2)</f>
        <v>0</v>
      </c>
      <c r="L520" s="239">
        <v>21</v>
      </c>
      <c r="M520" s="239">
        <f>G520*(1+L520/100)</f>
        <v>0</v>
      </c>
      <c r="N520" s="237">
        <v>1.0000000000000001E-5</v>
      </c>
      <c r="O520" s="237">
        <f>ROUND(E520*N520,2)</f>
        <v>0</v>
      </c>
      <c r="P520" s="237">
        <v>0</v>
      </c>
      <c r="Q520" s="237">
        <f>ROUND(E520*P520,2)</f>
        <v>0</v>
      </c>
      <c r="R520" s="239"/>
      <c r="S520" s="239" t="s">
        <v>424</v>
      </c>
      <c r="T520" s="240" t="s">
        <v>260</v>
      </c>
      <c r="U520" s="221">
        <v>6.2E-2</v>
      </c>
      <c r="V520" s="221">
        <f>ROUND(E520*U520,2)</f>
        <v>0.06</v>
      </c>
      <c r="W520" s="221"/>
      <c r="X520" s="221" t="s">
        <v>348</v>
      </c>
      <c r="Y520" s="221" t="s">
        <v>262</v>
      </c>
      <c r="Z520" s="210"/>
      <c r="AA520" s="210"/>
      <c r="AB520" s="210"/>
      <c r="AC520" s="210"/>
      <c r="AD520" s="210"/>
      <c r="AE520" s="210"/>
      <c r="AF520" s="210"/>
      <c r="AG520" s="210" t="s">
        <v>349</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2" x14ac:dyDescent="0.2">
      <c r="A521" s="217"/>
      <c r="B521" s="218"/>
      <c r="C521" s="246" t="s">
        <v>1751</v>
      </c>
      <c r="D521" s="242"/>
      <c r="E521" s="242"/>
      <c r="F521" s="242"/>
      <c r="G521" s="242"/>
      <c r="H521" s="221"/>
      <c r="I521" s="221"/>
      <c r="J521" s="221"/>
      <c r="K521" s="221"/>
      <c r="L521" s="221"/>
      <c r="M521" s="221"/>
      <c r="N521" s="220"/>
      <c r="O521" s="220"/>
      <c r="P521" s="220"/>
      <c r="Q521" s="220"/>
      <c r="R521" s="221"/>
      <c r="S521" s="221"/>
      <c r="T521" s="221"/>
      <c r="U521" s="221"/>
      <c r="V521" s="221"/>
      <c r="W521" s="221"/>
      <c r="X521" s="221"/>
      <c r="Y521" s="221"/>
      <c r="Z521" s="210"/>
      <c r="AA521" s="210"/>
      <c r="AB521" s="210"/>
      <c r="AC521" s="210"/>
      <c r="AD521" s="210"/>
      <c r="AE521" s="210"/>
      <c r="AF521" s="210"/>
      <c r="AG521" s="210" t="s">
        <v>265</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ht="33.75" outlineLevel="1" x14ac:dyDescent="0.2">
      <c r="A522" s="234">
        <v>182</v>
      </c>
      <c r="B522" s="235" t="s">
        <v>1752</v>
      </c>
      <c r="C522" s="245" t="s">
        <v>1753</v>
      </c>
      <c r="D522" s="236" t="s">
        <v>393</v>
      </c>
      <c r="E522" s="237">
        <v>1</v>
      </c>
      <c r="F522" s="238"/>
      <c r="G522" s="239">
        <f>ROUND(E522*F522,2)</f>
        <v>0</v>
      </c>
      <c r="H522" s="238"/>
      <c r="I522" s="239">
        <f>ROUND(E522*H522,2)</f>
        <v>0</v>
      </c>
      <c r="J522" s="238"/>
      <c r="K522" s="239">
        <f>ROUND(E522*J522,2)</f>
        <v>0</v>
      </c>
      <c r="L522" s="239">
        <v>21</v>
      </c>
      <c r="M522" s="239">
        <f>G522*(1+L522/100)</f>
        <v>0</v>
      </c>
      <c r="N522" s="237">
        <v>3.7999999999999999E-2</v>
      </c>
      <c r="O522" s="237">
        <f>ROUND(E522*N522,2)</f>
        <v>0.04</v>
      </c>
      <c r="P522" s="237">
        <v>0</v>
      </c>
      <c r="Q522" s="237">
        <f>ROUND(E522*P522,2)</f>
        <v>0</v>
      </c>
      <c r="R522" s="239"/>
      <c r="S522" s="239" t="s">
        <v>424</v>
      </c>
      <c r="T522" s="240" t="s">
        <v>260</v>
      </c>
      <c r="U522" s="221">
        <v>0</v>
      </c>
      <c r="V522" s="221">
        <f>ROUND(E522*U522,2)</f>
        <v>0</v>
      </c>
      <c r="W522" s="221"/>
      <c r="X522" s="221" t="s">
        <v>348</v>
      </c>
      <c r="Y522" s="221" t="s">
        <v>262</v>
      </c>
      <c r="Z522" s="210"/>
      <c r="AA522" s="210"/>
      <c r="AB522" s="210"/>
      <c r="AC522" s="210"/>
      <c r="AD522" s="210"/>
      <c r="AE522" s="210"/>
      <c r="AF522" s="210"/>
      <c r="AG522" s="210" t="s">
        <v>349</v>
      </c>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2" x14ac:dyDescent="0.2">
      <c r="A523" s="217"/>
      <c r="B523" s="218"/>
      <c r="C523" s="263" t="s">
        <v>1754</v>
      </c>
      <c r="D523" s="251"/>
      <c r="E523" s="252">
        <v>1</v>
      </c>
      <c r="F523" s="221"/>
      <c r="G523" s="221"/>
      <c r="H523" s="221"/>
      <c r="I523" s="221"/>
      <c r="J523" s="221"/>
      <c r="K523" s="221"/>
      <c r="L523" s="221"/>
      <c r="M523" s="221"/>
      <c r="N523" s="220"/>
      <c r="O523" s="220"/>
      <c r="P523" s="220"/>
      <c r="Q523" s="220"/>
      <c r="R523" s="221"/>
      <c r="S523" s="221"/>
      <c r="T523" s="221"/>
      <c r="U523" s="221"/>
      <c r="V523" s="221"/>
      <c r="W523" s="221"/>
      <c r="X523" s="221"/>
      <c r="Y523" s="221"/>
      <c r="Z523" s="210"/>
      <c r="AA523" s="210"/>
      <c r="AB523" s="210"/>
      <c r="AC523" s="210"/>
      <c r="AD523" s="210"/>
      <c r="AE523" s="210"/>
      <c r="AF523" s="210"/>
      <c r="AG523" s="210" t="s">
        <v>319</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ht="33.75" outlineLevel="1" x14ac:dyDescent="0.2">
      <c r="A524" s="234">
        <v>183</v>
      </c>
      <c r="B524" s="235" t="s">
        <v>1755</v>
      </c>
      <c r="C524" s="245" t="s">
        <v>1756</v>
      </c>
      <c r="D524" s="236" t="s">
        <v>1750</v>
      </c>
      <c r="E524" s="237">
        <v>3</v>
      </c>
      <c r="F524" s="238"/>
      <c r="G524" s="239">
        <f>ROUND(E524*F524,2)</f>
        <v>0</v>
      </c>
      <c r="H524" s="238"/>
      <c r="I524" s="239">
        <f>ROUND(E524*H524,2)</f>
        <v>0</v>
      </c>
      <c r="J524" s="238"/>
      <c r="K524" s="239">
        <f>ROUND(E524*J524,2)</f>
        <v>0</v>
      </c>
      <c r="L524" s="239">
        <v>21</v>
      </c>
      <c r="M524" s="239">
        <f>G524*(1+L524/100)</f>
        <v>0</v>
      </c>
      <c r="N524" s="237">
        <v>2.767E-2</v>
      </c>
      <c r="O524" s="237">
        <f>ROUND(E524*N524,2)</f>
        <v>0.08</v>
      </c>
      <c r="P524" s="237">
        <v>0</v>
      </c>
      <c r="Q524" s="237">
        <f>ROUND(E524*P524,2)</f>
        <v>0</v>
      </c>
      <c r="R524" s="239"/>
      <c r="S524" s="239" t="s">
        <v>424</v>
      </c>
      <c r="T524" s="240" t="s">
        <v>260</v>
      </c>
      <c r="U524" s="221">
        <v>3.4119899999999999</v>
      </c>
      <c r="V524" s="221">
        <f>ROUND(E524*U524,2)</f>
        <v>10.24</v>
      </c>
      <c r="W524" s="221"/>
      <c r="X524" s="221" t="s">
        <v>348</v>
      </c>
      <c r="Y524" s="221" t="s">
        <v>262</v>
      </c>
      <c r="Z524" s="210"/>
      <c r="AA524" s="210"/>
      <c r="AB524" s="210"/>
      <c r="AC524" s="210"/>
      <c r="AD524" s="210"/>
      <c r="AE524" s="210"/>
      <c r="AF524" s="210"/>
      <c r="AG524" s="210" t="s">
        <v>349</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2" x14ac:dyDescent="0.2">
      <c r="A525" s="217"/>
      <c r="B525" s="218"/>
      <c r="C525" s="263" t="s">
        <v>1757</v>
      </c>
      <c r="D525" s="251"/>
      <c r="E525" s="252">
        <v>3</v>
      </c>
      <c r="F525" s="221"/>
      <c r="G525" s="221"/>
      <c r="H525" s="221"/>
      <c r="I525" s="221"/>
      <c r="J525" s="221"/>
      <c r="K525" s="221"/>
      <c r="L525" s="221"/>
      <c r="M525" s="221"/>
      <c r="N525" s="220"/>
      <c r="O525" s="220"/>
      <c r="P525" s="220"/>
      <c r="Q525" s="220"/>
      <c r="R525" s="221"/>
      <c r="S525" s="221"/>
      <c r="T525" s="221"/>
      <c r="U525" s="221"/>
      <c r="V525" s="221"/>
      <c r="W525" s="221"/>
      <c r="X525" s="221"/>
      <c r="Y525" s="221"/>
      <c r="Z525" s="210"/>
      <c r="AA525" s="210"/>
      <c r="AB525" s="210"/>
      <c r="AC525" s="210"/>
      <c r="AD525" s="210"/>
      <c r="AE525" s="210"/>
      <c r="AF525" s="210"/>
      <c r="AG525" s="210" t="s">
        <v>319</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ht="22.5" outlineLevel="1" x14ac:dyDescent="0.2">
      <c r="A526" s="254">
        <v>184</v>
      </c>
      <c r="B526" s="255" t="s">
        <v>1758</v>
      </c>
      <c r="C526" s="262" t="s">
        <v>1759</v>
      </c>
      <c r="D526" s="256" t="s">
        <v>393</v>
      </c>
      <c r="E526" s="257">
        <v>3</v>
      </c>
      <c r="F526" s="258"/>
      <c r="G526" s="259">
        <f>ROUND(E526*F526,2)</f>
        <v>0</v>
      </c>
      <c r="H526" s="258"/>
      <c r="I526" s="259">
        <f>ROUND(E526*H526,2)</f>
        <v>0</v>
      </c>
      <c r="J526" s="258"/>
      <c r="K526" s="259">
        <f>ROUND(E526*J526,2)</f>
        <v>0</v>
      </c>
      <c r="L526" s="259">
        <v>21</v>
      </c>
      <c r="M526" s="259">
        <f>G526*(1+L526/100)</f>
        <v>0</v>
      </c>
      <c r="N526" s="257">
        <v>7.5000000000000002E-4</v>
      </c>
      <c r="O526" s="257">
        <f>ROUND(E526*N526,2)</f>
        <v>0</v>
      </c>
      <c r="P526" s="257">
        <v>0</v>
      </c>
      <c r="Q526" s="257">
        <f>ROUND(E526*P526,2)</f>
        <v>0</v>
      </c>
      <c r="R526" s="259" t="s">
        <v>371</v>
      </c>
      <c r="S526" s="259" t="s">
        <v>259</v>
      </c>
      <c r="T526" s="260" t="s">
        <v>300</v>
      </c>
      <c r="U526" s="221">
        <v>0</v>
      </c>
      <c r="V526" s="221">
        <f>ROUND(E526*U526,2)</f>
        <v>0</v>
      </c>
      <c r="W526" s="221"/>
      <c r="X526" s="221" t="s">
        <v>372</v>
      </c>
      <c r="Y526" s="221" t="s">
        <v>262</v>
      </c>
      <c r="Z526" s="210"/>
      <c r="AA526" s="210"/>
      <c r="AB526" s="210"/>
      <c r="AC526" s="210"/>
      <c r="AD526" s="210"/>
      <c r="AE526" s="210"/>
      <c r="AF526" s="210"/>
      <c r="AG526" s="210" t="s">
        <v>373</v>
      </c>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1" x14ac:dyDescent="0.2">
      <c r="A527" s="254">
        <v>185</v>
      </c>
      <c r="B527" s="255" t="s">
        <v>1760</v>
      </c>
      <c r="C527" s="262" t="s">
        <v>1761</v>
      </c>
      <c r="D527" s="256" t="s">
        <v>393</v>
      </c>
      <c r="E527" s="257">
        <v>3</v>
      </c>
      <c r="F527" s="258"/>
      <c r="G527" s="259">
        <f>ROUND(E527*F527,2)</f>
        <v>0</v>
      </c>
      <c r="H527" s="258"/>
      <c r="I527" s="259">
        <f>ROUND(E527*H527,2)</f>
        <v>0</v>
      </c>
      <c r="J527" s="258"/>
      <c r="K527" s="259">
        <f>ROUND(E527*J527,2)</f>
        <v>0</v>
      </c>
      <c r="L527" s="259">
        <v>21</v>
      </c>
      <c r="M527" s="259">
        <f>G527*(1+L527/100)</f>
        <v>0</v>
      </c>
      <c r="N527" s="257">
        <v>7.5000000000000002E-4</v>
      </c>
      <c r="O527" s="257">
        <f>ROUND(E527*N527,2)</f>
        <v>0</v>
      </c>
      <c r="P527" s="257">
        <v>0</v>
      </c>
      <c r="Q527" s="257">
        <f>ROUND(E527*P527,2)</f>
        <v>0</v>
      </c>
      <c r="R527" s="259" t="s">
        <v>371</v>
      </c>
      <c r="S527" s="259" t="s">
        <v>259</v>
      </c>
      <c r="T527" s="260" t="s">
        <v>300</v>
      </c>
      <c r="U527" s="221">
        <v>0</v>
      </c>
      <c r="V527" s="221">
        <f>ROUND(E527*U527,2)</f>
        <v>0</v>
      </c>
      <c r="W527" s="221"/>
      <c r="X527" s="221" t="s">
        <v>372</v>
      </c>
      <c r="Y527" s="221" t="s">
        <v>262</v>
      </c>
      <c r="Z527" s="210"/>
      <c r="AA527" s="210"/>
      <c r="AB527" s="210"/>
      <c r="AC527" s="210"/>
      <c r="AD527" s="210"/>
      <c r="AE527" s="210"/>
      <c r="AF527" s="210"/>
      <c r="AG527" s="210" t="s">
        <v>373</v>
      </c>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1" x14ac:dyDescent="0.2">
      <c r="A528" s="254">
        <v>186</v>
      </c>
      <c r="B528" s="255" t="s">
        <v>1762</v>
      </c>
      <c r="C528" s="262" t="s">
        <v>1763</v>
      </c>
      <c r="D528" s="256" t="s">
        <v>393</v>
      </c>
      <c r="E528" s="257">
        <v>1</v>
      </c>
      <c r="F528" s="258"/>
      <c r="G528" s="259">
        <f>ROUND(E528*F528,2)</f>
        <v>0</v>
      </c>
      <c r="H528" s="258"/>
      <c r="I528" s="259">
        <f>ROUND(E528*H528,2)</f>
        <v>0</v>
      </c>
      <c r="J528" s="258"/>
      <c r="K528" s="259">
        <f>ROUND(E528*J528,2)</f>
        <v>0</v>
      </c>
      <c r="L528" s="259">
        <v>21</v>
      </c>
      <c r="M528" s="259">
        <f>G528*(1+L528/100)</f>
        <v>0</v>
      </c>
      <c r="N528" s="257">
        <v>0</v>
      </c>
      <c r="O528" s="257">
        <f>ROUND(E528*N528,2)</f>
        <v>0</v>
      </c>
      <c r="P528" s="257">
        <v>0</v>
      </c>
      <c r="Q528" s="257">
        <f>ROUND(E528*P528,2)</f>
        <v>0</v>
      </c>
      <c r="R528" s="259"/>
      <c r="S528" s="259" t="s">
        <v>424</v>
      </c>
      <c r="T528" s="260" t="s">
        <v>260</v>
      </c>
      <c r="U528" s="221">
        <v>0</v>
      </c>
      <c r="V528" s="221">
        <f>ROUND(E528*U528,2)</f>
        <v>0</v>
      </c>
      <c r="W528" s="221"/>
      <c r="X528" s="221" t="s">
        <v>372</v>
      </c>
      <c r="Y528" s="221" t="s">
        <v>262</v>
      </c>
      <c r="Z528" s="210"/>
      <c r="AA528" s="210"/>
      <c r="AB528" s="210"/>
      <c r="AC528" s="210"/>
      <c r="AD528" s="210"/>
      <c r="AE528" s="210"/>
      <c r="AF528" s="210"/>
      <c r="AG528" s="210" t="s">
        <v>373</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ht="22.5" outlineLevel="1" x14ac:dyDescent="0.2">
      <c r="A529" s="234">
        <v>187</v>
      </c>
      <c r="B529" s="235" t="s">
        <v>1764</v>
      </c>
      <c r="C529" s="245" t="s">
        <v>1765</v>
      </c>
      <c r="D529" s="236" t="s">
        <v>309</v>
      </c>
      <c r="E529" s="237">
        <v>3.73</v>
      </c>
      <c r="F529" s="238"/>
      <c r="G529" s="239">
        <f>ROUND(E529*F529,2)</f>
        <v>0</v>
      </c>
      <c r="H529" s="238"/>
      <c r="I529" s="239">
        <f>ROUND(E529*H529,2)</f>
        <v>0</v>
      </c>
      <c r="J529" s="238"/>
      <c r="K529" s="239">
        <f>ROUND(E529*J529,2)</f>
        <v>0</v>
      </c>
      <c r="L529" s="239">
        <v>21</v>
      </c>
      <c r="M529" s="239">
        <f>G529*(1+L529/100)</f>
        <v>0</v>
      </c>
      <c r="N529" s="237">
        <v>3.64E-3</v>
      </c>
      <c r="O529" s="237">
        <f>ROUND(E529*N529,2)</f>
        <v>0.01</v>
      </c>
      <c r="P529" s="237">
        <v>0</v>
      </c>
      <c r="Q529" s="237">
        <f>ROUND(E529*P529,2)</f>
        <v>0</v>
      </c>
      <c r="R529" s="239"/>
      <c r="S529" s="239" t="s">
        <v>424</v>
      </c>
      <c r="T529" s="240" t="s">
        <v>260</v>
      </c>
      <c r="U529" s="221">
        <v>0</v>
      </c>
      <c r="V529" s="221">
        <f>ROUND(E529*U529,2)</f>
        <v>0</v>
      </c>
      <c r="W529" s="221"/>
      <c r="X529" s="221" t="s">
        <v>372</v>
      </c>
      <c r="Y529" s="221" t="s">
        <v>262</v>
      </c>
      <c r="Z529" s="210"/>
      <c r="AA529" s="210"/>
      <c r="AB529" s="210"/>
      <c r="AC529" s="210"/>
      <c r="AD529" s="210"/>
      <c r="AE529" s="210"/>
      <c r="AF529" s="210"/>
      <c r="AG529" s="210" t="s">
        <v>373</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2" x14ac:dyDescent="0.2">
      <c r="A530" s="217"/>
      <c r="B530" s="218"/>
      <c r="C530" s="263" t="s">
        <v>1766</v>
      </c>
      <c r="D530" s="251"/>
      <c r="E530" s="252">
        <v>3.73</v>
      </c>
      <c r="F530" s="221"/>
      <c r="G530" s="221"/>
      <c r="H530" s="221"/>
      <c r="I530" s="221"/>
      <c r="J530" s="221"/>
      <c r="K530" s="221"/>
      <c r="L530" s="221"/>
      <c r="M530" s="221"/>
      <c r="N530" s="220"/>
      <c r="O530" s="220"/>
      <c r="P530" s="220"/>
      <c r="Q530" s="220"/>
      <c r="R530" s="221"/>
      <c r="S530" s="221"/>
      <c r="T530" s="221"/>
      <c r="U530" s="221"/>
      <c r="V530" s="221"/>
      <c r="W530" s="221"/>
      <c r="X530" s="221"/>
      <c r="Y530" s="221"/>
      <c r="Z530" s="210"/>
      <c r="AA530" s="210"/>
      <c r="AB530" s="210"/>
      <c r="AC530" s="210"/>
      <c r="AD530" s="210"/>
      <c r="AE530" s="210"/>
      <c r="AF530" s="210"/>
      <c r="AG530" s="210" t="s">
        <v>319</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ht="22.5" outlineLevel="1" x14ac:dyDescent="0.2">
      <c r="A531" s="234">
        <v>188</v>
      </c>
      <c r="B531" s="235" t="s">
        <v>1767</v>
      </c>
      <c r="C531" s="245" t="s">
        <v>1768</v>
      </c>
      <c r="D531" s="236" t="s">
        <v>309</v>
      </c>
      <c r="E531" s="237">
        <v>2.4</v>
      </c>
      <c r="F531" s="238"/>
      <c r="G531" s="239">
        <f>ROUND(E531*F531,2)</f>
        <v>0</v>
      </c>
      <c r="H531" s="238"/>
      <c r="I531" s="239">
        <f>ROUND(E531*H531,2)</f>
        <v>0</v>
      </c>
      <c r="J531" s="238"/>
      <c r="K531" s="239">
        <f>ROUND(E531*J531,2)</f>
        <v>0</v>
      </c>
      <c r="L531" s="239">
        <v>21</v>
      </c>
      <c r="M531" s="239">
        <f>G531*(1+L531/100)</f>
        <v>0</v>
      </c>
      <c r="N531" s="237">
        <v>3.64E-3</v>
      </c>
      <c r="O531" s="237">
        <f>ROUND(E531*N531,2)</f>
        <v>0.01</v>
      </c>
      <c r="P531" s="237">
        <v>0</v>
      </c>
      <c r="Q531" s="237">
        <f>ROUND(E531*P531,2)</f>
        <v>0</v>
      </c>
      <c r="R531" s="239"/>
      <c r="S531" s="239" t="s">
        <v>424</v>
      </c>
      <c r="T531" s="240" t="s">
        <v>260</v>
      </c>
      <c r="U531" s="221">
        <v>0</v>
      </c>
      <c r="V531" s="221">
        <f>ROUND(E531*U531,2)</f>
        <v>0</v>
      </c>
      <c r="W531" s="221"/>
      <c r="X531" s="221" t="s">
        <v>372</v>
      </c>
      <c r="Y531" s="221" t="s">
        <v>262</v>
      </c>
      <c r="Z531" s="210"/>
      <c r="AA531" s="210"/>
      <c r="AB531" s="210"/>
      <c r="AC531" s="210"/>
      <c r="AD531" s="210"/>
      <c r="AE531" s="210"/>
      <c r="AF531" s="210"/>
      <c r="AG531" s="210" t="s">
        <v>373</v>
      </c>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2" x14ac:dyDescent="0.2">
      <c r="A532" s="217"/>
      <c r="B532" s="218"/>
      <c r="C532" s="263" t="s">
        <v>1769</v>
      </c>
      <c r="D532" s="251"/>
      <c r="E532" s="252">
        <v>2.4</v>
      </c>
      <c r="F532" s="221"/>
      <c r="G532" s="221"/>
      <c r="H532" s="221"/>
      <c r="I532" s="221"/>
      <c r="J532" s="221"/>
      <c r="K532" s="221"/>
      <c r="L532" s="221"/>
      <c r="M532" s="221"/>
      <c r="N532" s="220"/>
      <c r="O532" s="220"/>
      <c r="P532" s="220"/>
      <c r="Q532" s="220"/>
      <c r="R532" s="221"/>
      <c r="S532" s="221"/>
      <c r="T532" s="221"/>
      <c r="U532" s="221"/>
      <c r="V532" s="221"/>
      <c r="W532" s="221"/>
      <c r="X532" s="221"/>
      <c r="Y532" s="221"/>
      <c r="Z532" s="210"/>
      <c r="AA532" s="210"/>
      <c r="AB532" s="210"/>
      <c r="AC532" s="210"/>
      <c r="AD532" s="210"/>
      <c r="AE532" s="210"/>
      <c r="AF532" s="210"/>
      <c r="AG532" s="210" t="s">
        <v>319</v>
      </c>
      <c r="AH532" s="210">
        <v>0</v>
      </c>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ht="45" outlineLevel="1" x14ac:dyDescent="0.2">
      <c r="A533" s="234">
        <v>189</v>
      </c>
      <c r="B533" s="235" t="s">
        <v>1770</v>
      </c>
      <c r="C533" s="245" t="s">
        <v>1771</v>
      </c>
      <c r="D533" s="236" t="s">
        <v>393</v>
      </c>
      <c r="E533" s="237">
        <v>2</v>
      </c>
      <c r="F533" s="238"/>
      <c r="G533" s="239">
        <f>ROUND(E533*F533,2)</f>
        <v>0</v>
      </c>
      <c r="H533" s="238"/>
      <c r="I533" s="239">
        <f>ROUND(E533*H533,2)</f>
        <v>0</v>
      </c>
      <c r="J533" s="238"/>
      <c r="K533" s="239">
        <f>ROUND(E533*J533,2)</f>
        <v>0</v>
      </c>
      <c r="L533" s="239">
        <v>21</v>
      </c>
      <c r="M533" s="239">
        <f>G533*(1+L533/100)</f>
        <v>0</v>
      </c>
      <c r="N533" s="237">
        <v>1.6E-2</v>
      </c>
      <c r="O533" s="237">
        <f>ROUND(E533*N533,2)</f>
        <v>0.03</v>
      </c>
      <c r="P533" s="237">
        <v>0</v>
      </c>
      <c r="Q533" s="237">
        <f>ROUND(E533*P533,2)</f>
        <v>0</v>
      </c>
      <c r="R533" s="239" t="s">
        <v>371</v>
      </c>
      <c r="S533" s="239" t="s">
        <v>259</v>
      </c>
      <c r="T533" s="240" t="s">
        <v>300</v>
      </c>
      <c r="U533" s="221">
        <v>0</v>
      </c>
      <c r="V533" s="221">
        <f>ROUND(E533*U533,2)</f>
        <v>0</v>
      </c>
      <c r="W533" s="221"/>
      <c r="X533" s="221" t="s">
        <v>372</v>
      </c>
      <c r="Y533" s="221" t="s">
        <v>262</v>
      </c>
      <c r="Z533" s="210"/>
      <c r="AA533" s="210"/>
      <c r="AB533" s="210"/>
      <c r="AC533" s="210"/>
      <c r="AD533" s="210"/>
      <c r="AE533" s="210"/>
      <c r="AF533" s="210"/>
      <c r="AG533" s="210" t="s">
        <v>373</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2" x14ac:dyDescent="0.2">
      <c r="A534" s="217"/>
      <c r="B534" s="218"/>
      <c r="C534" s="263" t="s">
        <v>1772</v>
      </c>
      <c r="D534" s="251"/>
      <c r="E534" s="252">
        <v>1</v>
      </c>
      <c r="F534" s="221"/>
      <c r="G534" s="221"/>
      <c r="H534" s="221"/>
      <c r="I534" s="221"/>
      <c r="J534" s="221"/>
      <c r="K534" s="221"/>
      <c r="L534" s="221"/>
      <c r="M534" s="221"/>
      <c r="N534" s="220"/>
      <c r="O534" s="220"/>
      <c r="P534" s="220"/>
      <c r="Q534" s="220"/>
      <c r="R534" s="221"/>
      <c r="S534" s="221"/>
      <c r="T534" s="221"/>
      <c r="U534" s="221"/>
      <c r="V534" s="221"/>
      <c r="W534" s="221"/>
      <c r="X534" s="221"/>
      <c r="Y534" s="221"/>
      <c r="Z534" s="210"/>
      <c r="AA534" s="210"/>
      <c r="AB534" s="210"/>
      <c r="AC534" s="210"/>
      <c r="AD534" s="210"/>
      <c r="AE534" s="210"/>
      <c r="AF534" s="210"/>
      <c r="AG534" s="210" t="s">
        <v>319</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3" x14ac:dyDescent="0.2">
      <c r="A535" s="217"/>
      <c r="B535" s="218"/>
      <c r="C535" s="263" t="s">
        <v>1773</v>
      </c>
      <c r="D535" s="251"/>
      <c r="E535" s="252">
        <v>1</v>
      </c>
      <c r="F535" s="221"/>
      <c r="G535" s="221"/>
      <c r="H535" s="221"/>
      <c r="I535" s="221"/>
      <c r="J535" s="221"/>
      <c r="K535" s="221"/>
      <c r="L535" s="221"/>
      <c r="M535" s="221"/>
      <c r="N535" s="220"/>
      <c r="O535" s="220"/>
      <c r="P535" s="220"/>
      <c r="Q535" s="220"/>
      <c r="R535" s="221"/>
      <c r="S535" s="221"/>
      <c r="T535" s="221"/>
      <c r="U535" s="221"/>
      <c r="V535" s="221"/>
      <c r="W535" s="221"/>
      <c r="X535" s="221"/>
      <c r="Y535" s="221"/>
      <c r="Z535" s="210"/>
      <c r="AA535" s="210"/>
      <c r="AB535" s="210"/>
      <c r="AC535" s="210"/>
      <c r="AD535" s="210"/>
      <c r="AE535" s="210"/>
      <c r="AF535" s="210"/>
      <c r="AG535" s="210" t="s">
        <v>319</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ht="45" outlineLevel="1" x14ac:dyDescent="0.2">
      <c r="A536" s="234">
        <v>190</v>
      </c>
      <c r="B536" s="235" t="s">
        <v>1774</v>
      </c>
      <c r="C536" s="245" t="s">
        <v>1775</v>
      </c>
      <c r="D536" s="236" t="s">
        <v>393</v>
      </c>
      <c r="E536" s="237">
        <v>2</v>
      </c>
      <c r="F536" s="238"/>
      <c r="G536" s="239">
        <f>ROUND(E536*F536,2)</f>
        <v>0</v>
      </c>
      <c r="H536" s="238"/>
      <c r="I536" s="239">
        <f>ROUND(E536*H536,2)</f>
        <v>0</v>
      </c>
      <c r="J536" s="238"/>
      <c r="K536" s="239">
        <f>ROUND(E536*J536,2)</f>
        <v>0</v>
      </c>
      <c r="L536" s="239">
        <v>21</v>
      </c>
      <c r="M536" s="239">
        <f>G536*(1+L536/100)</f>
        <v>0</v>
      </c>
      <c r="N536" s="237">
        <v>1.7999999999999999E-2</v>
      </c>
      <c r="O536" s="237">
        <f>ROUND(E536*N536,2)</f>
        <v>0.04</v>
      </c>
      <c r="P536" s="237">
        <v>0</v>
      </c>
      <c r="Q536" s="237">
        <f>ROUND(E536*P536,2)</f>
        <v>0</v>
      </c>
      <c r="R536" s="239" t="s">
        <v>371</v>
      </c>
      <c r="S536" s="239" t="s">
        <v>259</v>
      </c>
      <c r="T536" s="240" t="s">
        <v>300</v>
      </c>
      <c r="U536" s="221">
        <v>0</v>
      </c>
      <c r="V536" s="221">
        <f>ROUND(E536*U536,2)</f>
        <v>0</v>
      </c>
      <c r="W536" s="221"/>
      <c r="X536" s="221" t="s">
        <v>372</v>
      </c>
      <c r="Y536" s="221" t="s">
        <v>262</v>
      </c>
      <c r="Z536" s="210"/>
      <c r="AA536" s="210"/>
      <c r="AB536" s="210"/>
      <c r="AC536" s="210"/>
      <c r="AD536" s="210"/>
      <c r="AE536" s="210"/>
      <c r="AF536" s="210"/>
      <c r="AG536" s="210" t="s">
        <v>373</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
      <c r="A537" s="217"/>
      <c r="B537" s="218"/>
      <c r="C537" s="263" t="s">
        <v>1776</v>
      </c>
      <c r="D537" s="251"/>
      <c r="E537" s="252">
        <v>2</v>
      </c>
      <c r="F537" s="221"/>
      <c r="G537" s="221"/>
      <c r="H537" s="221"/>
      <c r="I537" s="221"/>
      <c r="J537" s="221"/>
      <c r="K537" s="221"/>
      <c r="L537" s="221"/>
      <c r="M537" s="221"/>
      <c r="N537" s="220"/>
      <c r="O537" s="220"/>
      <c r="P537" s="220"/>
      <c r="Q537" s="220"/>
      <c r="R537" s="221"/>
      <c r="S537" s="221"/>
      <c r="T537" s="221"/>
      <c r="U537" s="221"/>
      <c r="V537" s="221"/>
      <c r="W537" s="221"/>
      <c r="X537" s="221"/>
      <c r="Y537" s="221"/>
      <c r="Z537" s="210"/>
      <c r="AA537" s="210"/>
      <c r="AB537" s="210"/>
      <c r="AC537" s="210"/>
      <c r="AD537" s="210"/>
      <c r="AE537" s="210"/>
      <c r="AF537" s="210"/>
      <c r="AG537" s="210" t="s">
        <v>319</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ht="45" outlineLevel="1" x14ac:dyDescent="0.2">
      <c r="A538" s="234">
        <v>191</v>
      </c>
      <c r="B538" s="235" t="s">
        <v>1777</v>
      </c>
      <c r="C538" s="245" t="s">
        <v>1778</v>
      </c>
      <c r="D538" s="236" t="s">
        <v>393</v>
      </c>
      <c r="E538" s="237">
        <v>2</v>
      </c>
      <c r="F538" s="238"/>
      <c r="G538" s="239">
        <f>ROUND(E538*F538,2)</f>
        <v>0</v>
      </c>
      <c r="H538" s="238"/>
      <c r="I538" s="239">
        <f>ROUND(E538*H538,2)</f>
        <v>0</v>
      </c>
      <c r="J538" s="238"/>
      <c r="K538" s="239">
        <f>ROUND(E538*J538,2)</f>
        <v>0</v>
      </c>
      <c r="L538" s="239">
        <v>21</v>
      </c>
      <c r="M538" s="239">
        <f>G538*(1+L538/100)</f>
        <v>0</v>
      </c>
      <c r="N538" s="237">
        <v>0.02</v>
      </c>
      <c r="O538" s="237">
        <f>ROUND(E538*N538,2)</f>
        <v>0.04</v>
      </c>
      <c r="P538" s="237">
        <v>0</v>
      </c>
      <c r="Q538" s="237">
        <f>ROUND(E538*P538,2)</f>
        <v>0</v>
      </c>
      <c r="R538" s="239" t="s">
        <v>371</v>
      </c>
      <c r="S538" s="239" t="s">
        <v>259</v>
      </c>
      <c r="T538" s="240" t="s">
        <v>300</v>
      </c>
      <c r="U538" s="221">
        <v>0</v>
      </c>
      <c r="V538" s="221">
        <f>ROUND(E538*U538,2)</f>
        <v>0</v>
      </c>
      <c r="W538" s="221"/>
      <c r="X538" s="221" t="s">
        <v>372</v>
      </c>
      <c r="Y538" s="221" t="s">
        <v>262</v>
      </c>
      <c r="Z538" s="210"/>
      <c r="AA538" s="210"/>
      <c r="AB538" s="210"/>
      <c r="AC538" s="210"/>
      <c r="AD538" s="210"/>
      <c r="AE538" s="210"/>
      <c r="AF538" s="210"/>
      <c r="AG538" s="210" t="s">
        <v>373</v>
      </c>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2" x14ac:dyDescent="0.2">
      <c r="A539" s="217"/>
      <c r="B539" s="218"/>
      <c r="C539" s="263" t="s">
        <v>1779</v>
      </c>
      <c r="D539" s="251"/>
      <c r="E539" s="252">
        <v>1</v>
      </c>
      <c r="F539" s="221"/>
      <c r="G539" s="221"/>
      <c r="H539" s="221"/>
      <c r="I539" s="221"/>
      <c r="J539" s="221"/>
      <c r="K539" s="221"/>
      <c r="L539" s="221"/>
      <c r="M539" s="221"/>
      <c r="N539" s="220"/>
      <c r="O539" s="220"/>
      <c r="P539" s="220"/>
      <c r="Q539" s="220"/>
      <c r="R539" s="221"/>
      <c r="S539" s="221"/>
      <c r="T539" s="221"/>
      <c r="U539" s="221"/>
      <c r="V539" s="221"/>
      <c r="W539" s="221"/>
      <c r="X539" s="221"/>
      <c r="Y539" s="221"/>
      <c r="Z539" s="210"/>
      <c r="AA539" s="210"/>
      <c r="AB539" s="210"/>
      <c r="AC539" s="210"/>
      <c r="AD539" s="210"/>
      <c r="AE539" s="210"/>
      <c r="AF539" s="210"/>
      <c r="AG539" s="210" t="s">
        <v>319</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
      <c r="A540" s="217"/>
      <c r="B540" s="218"/>
      <c r="C540" s="263" t="s">
        <v>1780</v>
      </c>
      <c r="D540" s="251"/>
      <c r="E540" s="252">
        <v>1</v>
      </c>
      <c r="F540" s="221"/>
      <c r="G540" s="221"/>
      <c r="H540" s="221"/>
      <c r="I540" s="221"/>
      <c r="J540" s="221"/>
      <c r="K540" s="221"/>
      <c r="L540" s="221"/>
      <c r="M540" s="221"/>
      <c r="N540" s="220"/>
      <c r="O540" s="220"/>
      <c r="P540" s="220"/>
      <c r="Q540" s="220"/>
      <c r="R540" s="221"/>
      <c r="S540" s="221"/>
      <c r="T540" s="221"/>
      <c r="U540" s="221"/>
      <c r="V540" s="221"/>
      <c r="W540" s="221"/>
      <c r="X540" s="221"/>
      <c r="Y540" s="221"/>
      <c r="Z540" s="210"/>
      <c r="AA540" s="210"/>
      <c r="AB540" s="210"/>
      <c r="AC540" s="210"/>
      <c r="AD540" s="210"/>
      <c r="AE540" s="210"/>
      <c r="AF540" s="210"/>
      <c r="AG540" s="210" t="s">
        <v>319</v>
      </c>
      <c r="AH540" s="210">
        <v>0</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ht="45" outlineLevel="1" x14ac:dyDescent="0.2">
      <c r="A541" s="234">
        <v>192</v>
      </c>
      <c r="B541" s="235" t="s">
        <v>1781</v>
      </c>
      <c r="C541" s="245" t="s">
        <v>1782</v>
      </c>
      <c r="D541" s="236" t="s">
        <v>393</v>
      </c>
      <c r="E541" s="237">
        <v>1</v>
      </c>
      <c r="F541" s="238"/>
      <c r="G541" s="239">
        <f>ROUND(E541*F541,2)</f>
        <v>0</v>
      </c>
      <c r="H541" s="238"/>
      <c r="I541" s="239">
        <f>ROUND(E541*H541,2)</f>
        <v>0</v>
      </c>
      <c r="J541" s="238"/>
      <c r="K541" s="239">
        <f>ROUND(E541*J541,2)</f>
        <v>0</v>
      </c>
      <c r="L541" s="239">
        <v>21</v>
      </c>
      <c r="M541" s="239">
        <f>G541*(1+L541/100)</f>
        <v>0</v>
      </c>
      <c r="N541" s="237">
        <v>2.7E-2</v>
      </c>
      <c r="O541" s="237">
        <f>ROUND(E541*N541,2)</f>
        <v>0.03</v>
      </c>
      <c r="P541" s="237">
        <v>0</v>
      </c>
      <c r="Q541" s="237">
        <f>ROUND(E541*P541,2)</f>
        <v>0</v>
      </c>
      <c r="R541" s="239" t="s">
        <v>371</v>
      </c>
      <c r="S541" s="239" t="s">
        <v>259</v>
      </c>
      <c r="T541" s="240" t="s">
        <v>300</v>
      </c>
      <c r="U541" s="221">
        <v>0</v>
      </c>
      <c r="V541" s="221">
        <f>ROUND(E541*U541,2)</f>
        <v>0</v>
      </c>
      <c r="W541" s="221"/>
      <c r="X541" s="221" t="s">
        <v>372</v>
      </c>
      <c r="Y541" s="221" t="s">
        <v>262</v>
      </c>
      <c r="Z541" s="210"/>
      <c r="AA541" s="210"/>
      <c r="AB541" s="210"/>
      <c r="AC541" s="210"/>
      <c r="AD541" s="210"/>
      <c r="AE541" s="210"/>
      <c r="AF541" s="210"/>
      <c r="AG541" s="210" t="s">
        <v>373</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2" x14ac:dyDescent="0.2">
      <c r="A542" s="217"/>
      <c r="B542" s="218"/>
      <c r="C542" s="263" t="s">
        <v>1494</v>
      </c>
      <c r="D542" s="251"/>
      <c r="E542" s="252">
        <v>1</v>
      </c>
      <c r="F542" s="221"/>
      <c r="G542" s="221"/>
      <c r="H542" s="221"/>
      <c r="I542" s="221"/>
      <c r="J542" s="221"/>
      <c r="K542" s="221"/>
      <c r="L542" s="221"/>
      <c r="M542" s="221"/>
      <c r="N542" s="220"/>
      <c r="O542" s="220"/>
      <c r="P542" s="220"/>
      <c r="Q542" s="220"/>
      <c r="R542" s="221"/>
      <c r="S542" s="221"/>
      <c r="T542" s="221"/>
      <c r="U542" s="221"/>
      <c r="V542" s="221"/>
      <c r="W542" s="221"/>
      <c r="X542" s="221"/>
      <c r="Y542" s="221"/>
      <c r="Z542" s="210"/>
      <c r="AA542" s="210"/>
      <c r="AB542" s="210"/>
      <c r="AC542" s="210"/>
      <c r="AD542" s="210"/>
      <c r="AE542" s="210"/>
      <c r="AF542" s="210"/>
      <c r="AG542" s="210" t="s">
        <v>319</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ht="45" outlineLevel="1" x14ac:dyDescent="0.2">
      <c r="A543" s="234">
        <v>193</v>
      </c>
      <c r="B543" s="235" t="s">
        <v>1783</v>
      </c>
      <c r="C543" s="245" t="s">
        <v>1784</v>
      </c>
      <c r="D543" s="236" t="s">
        <v>393</v>
      </c>
      <c r="E543" s="237">
        <v>2</v>
      </c>
      <c r="F543" s="238"/>
      <c r="G543" s="239">
        <f>ROUND(E543*F543,2)</f>
        <v>0</v>
      </c>
      <c r="H543" s="238"/>
      <c r="I543" s="239">
        <f>ROUND(E543*H543,2)</f>
        <v>0</v>
      </c>
      <c r="J543" s="238"/>
      <c r="K543" s="239">
        <f>ROUND(E543*J543,2)</f>
        <v>0</v>
      </c>
      <c r="L543" s="239">
        <v>21</v>
      </c>
      <c r="M543" s="239">
        <f>G543*(1+L543/100)</f>
        <v>0</v>
      </c>
      <c r="N543" s="237">
        <v>2.5000000000000001E-2</v>
      </c>
      <c r="O543" s="237">
        <f>ROUND(E543*N543,2)</f>
        <v>0.05</v>
      </c>
      <c r="P543" s="237">
        <v>0</v>
      </c>
      <c r="Q543" s="237">
        <f>ROUND(E543*P543,2)</f>
        <v>0</v>
      </c>
      <c r="R543" s="239" t="s">
        <v>371</v>
      </c>
      <c r="S543" s="239" t="s">
        <v>300</v>
      </c>
      <c r="T543" s="240" t="s">
        <v>300</v>
      </c>
      <c r="U543" s="221">
        <v>0</v>
      </c>
      <c r="V543" s="221">
        <f>ROUND(E543*U543,2)</f>
        <v>0</v>
      </c>
      <c r="W543" s="221"/>
      <c r="X543" s="221" t="s">
        <v>372</v>
      </c>
      <c r="Y543" s="221" t="s">
        <v>262</v>
      </c>
      <c r="Z543" s="210"/>
      <c r="AA543" s="210"/>
      <c r="AB543" s="210"/>
      <c r="AC543" s="210"/>
      <c r="AD543" s="210"/>
      <c r="AE543" s="210"/>
      <c r="AF543" s="210"/>
      <c r="AG543" s="210" t="s">
        <v>373</v>
      </c>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2" x14ac:dyDescent="0.2">
      <c r="A544" s="217"/>
      <c r="B544" s="218"/>
      <c r="C544" s="263" t="s">
        <v>1785</v>
      </c>
      <c r="D544" s="251"/>
      <c r="E544" s="252"/>
      <c r="F544" s="221"/>
      <c r="G544" s="221"/>
      <c r="H544" s="221"/>
      <c r="I544" s="221"/>
      <c r="J544" s="221"/>
      <c r="K544" s="221"/>
      <c r="L544" s="221"/>
      <c r="M544" s="221"/>
      <c r="N544" s="220"/>
      <c r="O544" s="220"/>
      <c r="P544" s="220"/>
      <c r="Q544" s="220"/>
      <c r="R544" s="221"/>
      <c r="S544" s="221"/>
      <c r="T544" s="221"/>
      <c r="U544" s="221"/>
      <c r="V544" s="221"/>
      <c r="W544" s="221"/>
      <c r="X544" s="221"/>
      <c r="Y544" s="221"/>
      <c r="Z544" s="210"/>
      <c r="AA544" s="210"/>
      <c r="AB544" s="210"/>
      <c r="AC544" s="210"/>
      <c r="AD544" s="210"/>
      <c r="AE544" s="210"/>
      <c r="AF544" s="210"/>
      <c r="AG544" s="210" t="s">
        <v>319</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
      <c r="A545" s="217"/>
      <c r="B545" s="218"/>
      <c r="C545" s="263" t="s">
        <v>1490</v>
      </c>
      <c r="D545" s="251"/>
      <c r="E545" s="252">
        <v>1</v>
      </c>
      <c r="F545" s="221"/>
      <c r="G545" s="221"/>
      <c r="H545" s="221"/>
      <c r="I545" s="221"/>
      <c r="J545" s="221"/>
      <c r="K545" s="221"/>
      <c r="L545" s="221"/>
      <c r="M545" s="221"/>
      <c r="N545" s="220"/>
      <c r="O545" s="220"/>
      <c r="P545" s="220"/>
      <c r="Q545" s="220"/>
      <c r="R545" s="221"/>
      <c r="S545" s="221"/>
      <c r="T545" s="221"/>
      <c r="U545" s="221"/>
      <c r="V545" s="221"/>
      <c r="W545" s="221"/>
      <c r="X545" s="221"/>
      <c r="Y545" s="221"/>
      <c r="Z545" s="210"/>
      <c r="AA545" s="210"/>
      <c r="AB545" s="210"/>
      <c r="AC545" s="210"/>
      <c r="AD545" s="210"/>
      <c r="AE545" s="210"/>
      <c r="AF545" s="210"/>
      <c r="AG545" s="210" t="s">
        <v>319</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3" x14ac:dyDescent="0.2">
      <c r="A546" s="217"/>
      <c r="B546" s="218"/>
      <c r="C546" s="263" t="s">
        <v>1491</v>
      </c>
      <c r="D546" s="251"/>
      <c r="E546" s="252">
        <v>1</v>
      </c>
      <c r="F546" s="221"/>
      <c r="G546" s="221"/>
      <c r="H546" s="221"/>
      <c r="I546" s="221"/>
      <c r="J546" s="221"/>
      <c r="K546" s="221"/>
      <c r="L546" s="221"/>
      <c r="M546" s="221"/>
      <c r="N546" s="220"/>
      <c r="O546" s="220"/>
      <c r="P546" s="220"/>
      <c r="Q546" s="220"/>
      <c r="R546" s="221"/>
      <c r="S546" s="221"/>
      <c r="T546" s="221"/>
      <c r="U546" s="221"/>
      <c r="V546" s="221"/>
      <c r="W546" s="221"/>
      <c r="X546" s="221"/>
      <c r="Y546" s="221"/>
      <c r="Z546" s="210"/>
      <c r="AA546" s="210"/>
      <c r="AB546" s="210"/>
      <c r="AC546" s="210"/>
      <c r="AD546" s="210"/>
      <c r="AE546" s="210"/>
      <c r="AF546" s="210"/>
      <c r="AG546" s="210" t="s">
        <v>319</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ht="45" outlineLevel="1" x14ac:dyDescent="0.2">
      <c r="A547" s="234">
        <v>194</v>
      </c>
      <c r="B547" s="235" t="s">
        <v>1786</v>
      </c>
      <c r="C547" s="245" t="s">
        <v>1787</v>
      </c>
      <c r="D547" s="236" t="s">
        <v>393</v>
      </c>
      <c r="E547" s="237">
        <v>1</v>
      </c>
      <c r="F547" s="238"/>
      <c r="G547" s="239">
        <f>ROUND(E547*F547,2)</f>
        <v>0</v>
      </c>
      <c r="H547" s="238"/>
      <c r="I547" s="239">
        <f>ROUND(E547*H547,2)</f>
        <v>0</v>
      </c>
      <c r="J547" s="238"/>
      <c r="K547" s="239">
        <f>ROUND(E547*J547,2)</f>
        <v>0</v>
      </c>
      <c r="L547" s="239">
        <v>21</v>
      </c>
      <c r="M547" s="239">
        <f>G547*(1+L547/100)</f>
        <v>0</v>
      </c>
      <c r="N547" s="237">
        <v>2.5000000000000001E-2</v>
      </c>
      <c r="O547" s="237">
        <f>ROUND(E547*N547,2)</f>
        <v>0.03</v>
      </c>
      <c r="P547" s="237">
        <v>0</v>
      </c>
      <c r="Q547" s="237">
        <f>ROUND(E547*P547,2)</f>
        <v>0</v>
      </c>
      <c r="R547" s="239" t="s">
        <v>371</v>
      </c>
      <c r="S547" s="239" t="s">
        <v>300</v>
      </c>
      <c r="T547" s="240" t="s">
        <v>300</v>
      </c>
      <c r="U547" s="221">
        <v>0</v>
      </c>
      <c r="V547" s="221">
        <f>ROUND(E547*U547,2)</f>
        <v>0</v>
      </c>
      <c r="W547" s="221"/>
      <c r="X547" s="221" t="s">
        <v>372</v>
      </c>
      <c r="Y547" s="221" t="s">
        <v>262</v>
      </c>
      <c r="Z547" s="210"/>
      <c r="AA547" s="210"/>
      <c r="AB547" s="210"/>
      <c r="AC547" s="210"/>
      <c r="AD547" s="210"/>
      <c r="AE547" s="210"/>
      <c r="AF547" s="210"/>
      <c r="AG547" s="210" t="s">
        <v>373</v>
      </c>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2" x14ac:dyDescent="0.2">
      <c r="A548" s="217"/>
      <c r="B548" s="218"/>
      <c r="C548" s="263" t="s">
        <v>1788</v>
      </c>
      <c r="D548" s="251"/>
      <c r="E548" s="252"/>
      <c r="F548" s="221"/>
      <c r="G548" s="221"/>
      <c r="H548" s="221"/>
      <c r="I548" s="221"/>
      <c r="J548" s="221"/>
      <c r="K548" s="221"/>
      <c r="L548" s="221"/>
      <c r="M548" s="221"/>
      <c r="N548" s="220"/>
      <c r="O548" s="220"/>
      <c r="P548" s="220"/>
      <c r="Q548" s="220"/>
      <c r="R548" s="221"/>
      <c r="S548" s="221"/>
      <c r="T548" s="221"/>
      <c r="U548" s="221"/>
      <c r="V548" s="221"/>
      <c r="W548" s="221"/>
      <c r="X548" s="221"/>
      <c r="Y548" s="221"/>
      <c r="Z548" s="210"/>
      <c r="AA548" s="210"/>
      <c r="AB548" s="210"/>
      <c r="AC548" s="210"/>
      <c r="AD548" s="210"/>
      <c r="AE548" s="210"/>
      <c r="AF548" s="210"/>
      <c r="AG548" s="210" t="s">
        <v>319</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
      <c r="A549" s="217"/>
      <c r="B549" s="218"/>
      <c r="C549" s="263" t="s">
        <v>1497</v>
      </c>
      <c r="D549" s="251"/>
      <c r="E549" s="252">
        <v>1</v>
      </c>
      <c r="F549" s="221"/>
      <c r="G549" s="221"/>
      <c r="H549" s="221"/>
      <c r="I549" s="221"/>
      <c r="J549" s="221"/>
      <c r="K549" s="221"/>
      <c r="L549" s="221"/>
      <c r="M549" s="221"/>
      <c r="N549" s="220"/>
      <c r="O549" s="220"/>
      <c r="P549" s="220"/>
      <c r="Q549" s="220"/>
      <c r="R549" s="221"/>
      <c r="S549" s="221"/>
      <c r="T549" s="221"/>
      <c r="U549" s="221"/>
      <c r="V549" s="221"/>
      <c r="W549" s="221"/>
      <c r="X549" s="221"/>
      <c r="Y549" s="221"/>
      <c r="Z549" s="210"/>
      <c r="AA549" s="210"/>
      <c r="AB549" s="210"/>
      <c r="AC549" s="210"/>
      <c r="AD549" s="210"/>
      <c r="AE549" s="210"/>
      <c r="AF549" s="210"/>
      <c r="AG549" s="210" t="s">
        <v>319</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1" x14ac:dyDescent="0.2">
      <c r="A550" s="234">
        <v>195</v>
      </c>
      <c r="B550" s="235" t="s">
        <v>1789</v>
      </c>
      <c r="C550" s="245" t="s">
        <v>1790</v>
      </c>
      <c r="D550" s="236" t="s">
        <v>400</v>
      </c>
      <c r="E550" s="237">
        <v>0.31928000000000001</v>
      </c>
      <c r="F550" s="238"/>
      <c r="G550" s="239">
        <f>ROUND(E550*F550,2)</f>
        <v>0</v>
      </c>
      <c r="H550" s="238"/>
      <c r="I550" s="239">
        <f>ROUND(E550*H550,2)</f>
        <v>0</v>
      </c>
      <c r="J550" s="238"/>
      <c r="K550" s="239">
        <f>ROUND(E550*J550,2)</f>
        <v>0</v>
      </c>
      <c r="L550" s="239">
        <v>21</v>
      </c>
      <c r="M550" s="239">
        <f>G550*(1+L550/100)</f>
        <v>0</v>
      </c>
      <c r="N550" s="237">
        <v>0</v>
      </c>
      <c r="O550" s="237">
        <f>ROUND(E550*N550,2)</f>
        <v>0</v>
      </c>
      <c r="P550" s="237">
        <v>0</v>
      </c>
      <c r="Q550" s="237">
        <f>ROUND(E550*P550,2)</f>
        <v>0</v>
      </c>
      <c r="R550" s="239" t="s">
        <v>1696</v>
      </c>
      <c r="S550" s="239" t="s">
        <v>259</v>
      </c>
      <c r="T550" s="240" t="s">
        <v>300</v>
      </c>
      <c r="U550" s="221">
        <v>2.2549999999999999</v>
      </c>
      <c r="V550" s="221">
        <f>ROUND(E550*U550,2)</f>
        <v>0.72</v>
      </c>
      <c r="W550" s="221"/>
      <c r="X550" s="221" t="s">
        <v>401</v>
      </c>
      <c r="Y550" s="221" t="s">
        <v>262</v>
      </c>
      <c r="Z550" s="210"/>
      <c r="AA550" s="210"/>
      <c r="AB550" s="210"/>
      <c r="AC550" s="210"/>
      <c r="AD550" s="210"/>
      <c r="AE550" s="210"/>
      <c r="AF550" s="210"/>
      <c r="AG550" s="210" t="s">
        <v>402</v>
      </c>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2" x14ac:dyDescent="0.2">
      <c r="A551" s="217"/>
      <c r="B551" s="218"/>
      <c r="C551" s="261" t="s">
        <v>1616</v>
      </c>
      <c r="D551" s="253"/>
      <c r="E551" s="253"/>
      <c r="F551" s="253"/>
      <c r="G551" s="253"/>
      <c r="H551" s="221"/>
      <c r="I551" s="221"/>
      <c r="J551" s="221"/>
      <c r="K551" s="221"/>
      <c r="L551" s="221"/>
      <c r="M551" s="221"/>
      <c r="N551" s="220"/>
      <c r="O551" s="220"/>
      <c r="P551" s="220"/>
      <c r="Q551" s="220"/>
      <c r="R551" s="221"/>
      <c r="S551" s="221"/>
      <c r="T551" s="221"/>
      <c r="U551" s="221"/>
      <c r="V551" s="221"/>
      <c r="W551" s="221"/>
      <c r="X551" s="221"/>
      <c r="Y551" s="221"/>
      <c r="Z551" s="210"/>
      <c r="AA551" s="210"/>
      <c r="AB551" s="210"/>
      <c r="AC551" s="210"/>
      <c r="AD551" s="210"/>
      <c r="AE551" s="210"/>
      <c r="AF551" s="210"/>
      <c r="AG551" s="210" t="s">
        <v>304</v>
      </c>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x14ac:dyDescent="0.2">
      <c r="A552" s="224" t="s">
        <v>254</v>
      </c>
      <c r="B552" s="225" t="s">
        <v>184</v>
      </c>
      <c r="C552" s="244" t="s">
        <v>185</v>
      </c>
      <c r="D552" s="226"/>
      <c r="E552" s="227"/>
      <c r="F552" s="228"/>
      <c r="G552" s="228">
        <f>SUMIF(AG553:AG641,"&lt;&gt;NOR",G553:G641)</f>
        <v>0</v>
      </c>
      <c r="H552" s="228"/>
      <c r="I552" s="228">
        <f>SUM(I553:I641)</f>
        <v>0</v>
      </c>
      <c r="J552" s="228"/>
      <c r="K552" s="228">
        <f>SUM(K553:K641)</f>
        <v>0</v>
      </c>
      <c r="L552" s="228"/>
      <c r="M552" s="228">
        <f>SUM(M553:M641)</f>
        <v>0</v>
      </c>
      <c r="N552" s="227"/>
      <c r="O552" s="227">
        <f>SUM(O553:O641)</f>
        <v>2.73</v>
      </c>
      <c r="P552" s="227"/>
      <c r="Q552" s="227">
        <f>SUM(Q553:Q641)</f>
        <v>0.01</v>
      </c>
      <c r="R552" s="228"/>
      <c r="S552" s="228"/>
      <c r="T552" s="229"/>
      <c r="U552" s="223"/>
      <c r="V552" s="223">
        <f>SUM(V553:V641)</f>
        <v>387.44</v>
      </c>
      <c r="W552" s="223"/>
      <c r="X552" s="223"/>
      <c r="Y552" s="223"/>
      <c r="AG552" t="s">
        <v>255</v>
      </c>
    </row>
    <row r="553" spans="1:60" outlineLevel="1" x14ac:dyDescent="0.2">
      <c r="A553" s="234">
        <v>196</v>
      </c>
      <c r="B553" s="235" t="s">
        <v>1791</v>
      </c>
      <c r="C553" s="245" t="s">
        <v>1792</v>
      </c>
      <c r="D553" s="236" t="s">
        <v>672</v>
      </c>
      <c r="E553" s="237">
        <v>408.27199999999999</v>
      </c>
      <c r="F553" s="238"/>
      <c r="G553" s="239">
        <f>ROUND(E553*F553,2)</f>
        <v>0</v>
      </c>
      <c r="H553" s="238"/>
      <c r="I553" s="239">
        <f>ROUND(E553*H553,2)</f>
        <v>0</v>
      </c>
      <c r="J553" s="238"/>
      <c r="K553" s="239">
        <f>ROUND(E553*J553,2)</f>
        <v>0</v>
      </c>
      <c r="L553" s="239">
        <v>21</v>
      </c>
      <c r="M553" s="239">
        <f>G553*(1+L553/100)</f>
        <v>0</v>
      </c>
      <c r="N553" s="237">
        <v>6.0000000000000002E-5</v>
      </c>
      <c r="O553" s="237">
        <f>ROUND(E553*N553,2)</f>
        <v>0.02</v>
      </c>
      <c r="P553" s="237">
        <v>0</v>
      </c>
      <c r="Q553" s="237">
        <f>ROUND(E553*P553,2)</f>
        <v>0</v>
      </c>
      <c r="R553" s="239" t="s">
        <v>1252</v>
      </c>
      <c r="S553" s="239" t="s">
        <v>259</v>
      </c>
      <c r="T553" s="240" t="s">
        <v>300</v>
      </c>
      <c r="U553" s="221">
        <v>2.4E-2</v>
      </c>
      <c r="V553" s="221">
        <f>ROUND(E553*U553,2)</f>
        <v>9.8000000000000007</v>
      </c>
      <c r="W553" s="221"/>
      <c r="X553" s="221" t="s">
        <v>301</v>
      </c>
      <c r="Y553" s="221" t="s">
        <v>262</v>
      </c>
      <c r="Z553" s="210"/>
      <c r="AA553" s="210"/>
      <c r="AB553" s="210"/>
      <c r="AC553" s="210"/>
      <c r="AD553" s="210"/>
      <c r="AE553" s="210"/>
      <c r="AF553" s="210"/>
      <c r="AG553" s="210" t="s">
        <v>302</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2" x14ac:dyDescent="0.2">
      <c r="A554" s="217"/>
      <c r="B554" s="218"/>
      <c r="C554" s="263" t="s">
        <v>1793</v>
      </c>
      <c r="D554" s="251"/>
      <c r="E554" s="252">
        <v>408.27199999999999</v>
      </c>
      <c r="F554" s="221"/>
      <c r="G554" s="221"/>
      <c r="H554" s="221"/>
      <c r="I554" s="221"/>
      <c r="J554" s="221"/>
      <c r="K554" s="221"/>
      <c r="L554" s="221"/>
      <c r="M554" s="221"/>
      <c r="N554" s="220"/>
      <c r="O554" s="220"/>
      <c r="P554" s="220"/>
      <c r="Q554" s="220"/>
      <c r="R554" s="221"/>
      <c r="S554" s="221"/>
      <c r="T554" s="221"/>
      <c r="U554" s="221"/>
      <c r="V554" s="221"/>
      <c r="W554" s="221"/>
      <c r="X554" s="221"/>
      <c r="Y554" s="221"/>
      <c r="Z554" s="210"/>
      <c r="AA554" s="210"/>
      <c r="AB554" s="210"/>
      <c r="AC554" s="210"/>
      <c r="AD554" s="210"/>
      <c r="AE554" s="210"/>
      <c r="AF554" s="210"/>
      <c r="AG554" s="210" t="s">
        <v>319</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
      <c r="A555" s="254">
        <v>197</v>
      </c>
      <c r="B555" s="255" t="s">
        <v>1794</v>
      </c>
      <c r="C555" s="262" t="s">
        <v>1795</v>
      </c>
      <c r="D555" s="256" t="s">
        <v>309</v>
      </c>
      <c r="E555" s="257">
        <v>1</v>
      </c>
      <c r="F555" s="258"/>
      <c r="G555" s="259">
        <f>ROUND(E555*F555,2)</f>
        <v>0</v>
      </c>
      <c r="H555" s="258"/>
      <c r="I555" s="259">
        <f>ROUND(E555*H555,2)</f>
        <v>0</v>
      </c>
      <c r="J555" s="258"/>
      <c r="K555" s="259">
        <f>ROUND(E555*J555,2)</f>
        <v>0</v>
      </c>
      <c r="L555" s="259">
        <v>21</v>
      </c>
      <c r="M555" s="259">
        <f>G555*(1+L555/100)</f>
        <v>0</v>
      </c>
      <c r="N555" s="257">
        <v>0</v>
      </c>
      <c r="O555" s="257">
        <f>ROUND(E555*N555,2)</f>
        <v>0</v>
      </c>
      <c r="P555" s="257">
        <v>0</v>
      </c>
      <c r="Q555" s="257">
        <f>ROUND(E555*P555,2)</f>
        <v>0</v>
      </c>
      <c r="R555" s="259" t="s">
        <v>1252</v>
      </c>
      <c r="S555" s="259" t="s">
        <v>259</v>
      </c>
      <c r="T555" s="260" t="s">
        <v>300</v>
      </c>
      <c r="U555" s="221">
        <v>0.17199999999999999</v>
      </c>
      <c r="V555" s="221">
        <f>ROUND(E555*U555,2)</f>
        <v>0.17</v>
      </c>
      <c r="W555" s="221"/>
      <c r="X555" s="221" t="s">
        <v>301</v>
      </c>
      <c r="Y555" s="221" t="s">
        <v>262</v>
      </c>
      <c r="Z555" s="210"/>
      <c r="AA555" s="210"/>
      <c r="AB555" s="210"/>
      <c r="AC555" s="210"/>
      <c r="AD555" s="210"/>
      <c r="AE555" s="210"/>
      <c r="AF555" s="210"/>
      <c r="AG555" s="210" t="s">
        <v>302</v>
      </c>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ht="22.5" outlineLevel="1" x14ac:dyDescent="0.2">
      <c r="A556" s="234">
        <v>198</v>
      </c>
      <c r="B556" s="235" t="s">
        <v>1796</v>
      </c>
      <c r="C556" s="245" t="s">
        <v>1797</v>
      </c>
      <c r="D556" s="236" t="s">
        <v>393</v>
      </c>
      <c r="E556" s="237">
        <v>14</v>
      </c>
      <c r="F556" s="238"/>
      <c r="G556" s="239">
        <f>ROUND(E556*F556,2)</f>
        <v>0</v>
      </c>
      <c r="H556" s="238"/>
      <c r="I556" s="239">
        <f>ROUND(E556*H556,2)</f>
        <v>0</v>
      </c>
      <c r="J556" s="238"/>
      <c r="K556" s="239">
        <f>ROUND(E556*J556,2)</f>
        <v>0</v>
      </c>
      <c r="L556" s="239">
        <v>21</v>
      </c>
      <c r="M556" s="239">
        <f>G556*(1+L556/100)</f>
        <v>0</v>
      </c>
      <c r="N556" s="237">
        <v>1.2999999999999999E-3</v>
      </c>
      <c r="O556" s="237">
        <f>ROUND(E556*N556,2)</f>
        <v>0.02</v>
      </c>
      <c r="P556" s="237">
        <v>0</v>
      </c>
      <c r="Q556" s="237">
        <f>ROUND(E556*P556,2)</f>
        <v>0</v>
      </c>
      <c r="R556" s="239" t="s">
        <v>1252</v>
      </c>
      <c r="S556" s="239" t="s">
        <v>259</v>
      </c>
      <c r="T556" s="240" t="s">
        <v>300</v>
      </c>
      <c r="U556" s="221">
        <v>6.4409999999999998</v>
      </c>
      <c r="V556" s="221">
        <f>ROUND(E556*U556,2)</f>
        <v>90.17</v>
      </c>
      <c r="W556" s="221"/>
      <c r="X556" s="221" t="s">
        <v>301</v>
      </c>
      <c r="Y556" s="221" t="s">
        <v>262</v>
      </c>
      <c r="Z556" s="210"/>
      <c r="AA556" s="210"/>
      <c r="AB556" s="210"/>
      <c r="AC556" s="210"/>
      <c r="AD556" s="210"/>
      <c r="AE556" s="210"/>
      <c r="AF556" s="210"/>
      <c r="AG556" s="210" t="s">
        <v>302</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2" x14ac:dyDescent="0.2">
      <c r="A557" s="217"/>
      <c r="B557" s="218"/>
      <c r="C557" s="263" t="s">
        <v>1798</v>
      </c>
      <c r="D557" s="251"/>
      <c r="E557" s="252">
        <v>3</v>
      </c>
      <c r="F557" s="221"/>
      <c r="G557" s="221"/>
      <c r="H557" s="221"/>
      <c r="I557" s="221"/>
      <c r="J557" s="221"/>
      <c r="K557" s="221"/>
      <c r="L557" s="221"/>
      <c r="M557" s="221"/>
      <c r="N557" s="220"/>
      <c r="O557" s="220"/>
      <c r="P557" s="220"/>
      <c r="Q557" s="220"/>
      <c r="R557" s="221"/>
      <c r="S557" s="221"/>
      <c r="T557" s="221"/>
      <c r="U557" s="221"/>
      <c r="V557" s="221"/>
      <c r="W557" s="221"/>
      <c r="X557" s="221"/>
      <c r="Y557" s="221"/>
      <c r="Z557" s="210"/>
      <c r="AA557" s="210"/>
      <c r="AB557" s="210"/>
      <c r="AC557" s="210"/>
      <c r="AD557" s="210"/>
      <c r="AE557" s="210"/>
      <c r="AF557" s="210"/>
      <c r="AG557" s="210" t="s">
        <v>319</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3" x14ac:dyDescent="0.2">
      <c r="A558" s="217"/>
      <c r="B558" s="218"/>
      <c r="C558" s="263" t="s">
        <v>1799</v>
      </c>
      <c r="D558" s="251"/>
      <c r="E558" s="252">
        <v>2</v>
      </c>
      <c r="F558" s="221"/>
      <c r="G558" s="221"/>
      <c r="H558" s="221"/>
      <c r="I558" s="221"/>
      <c r="J558" s="221"/>
      <c r="K558" s="221"/>
      <c r="L558" s="221"/>
      <c r="M558" s="221"/>
      <c r="N558" s="220"/>
      <c r="O558" s="220"/>
      <c r="P558" s="220"/>
      <c r="Q558" s="220"/>
      <c r="R558" s="221"/>
      <c r="S558" s="221"/>
      <c r="T558" s="221"/>
      <c r="U558" s="221"/>
      <c r="V558" s="221"/>
      <c r="W558" s="221"/>
      <c r="X558" s="221"/>
      <c r="Y558" s="221"/>
      <c r="Z558" s="210"/>
      <c r="AA558" s="210"/>
      <c r="AB558" s="210"/>
      <c r="AC558" s="210"/>
      <c r="AD558" s="210"/>
      <c r="AE558" s="210"/>
      <c r="AF558" s="210"/>
      <c r="AG558" s="210" t="s">
        <v>319</v>
      </c>
      <c r="AH558" s="210">
        <v>0</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3" x14ac:dyDescent="0.2">
      <c r="A559" s="217"/>
      <c r="B559" s="218"/>
      <c r="C559" s="263" t="s">
        <v>1800</v>
      </c>
      <c r="D559" s="251"/>
      <c r="E559" s="252">
        <v>1</v>
      </c>
      <c r="F559" s="221"/>
      <c r="G559" s="221"/>
      <c r="H559" s="221"/>
      <c r="I559" s="221"/>
      <c r="J559" s="221"/>
      <c r="K559" s="221"/>
      <c r="L559" s="221"/>
      <c r="M559" s="221"/>
      <c r="N559" s="220"/>
      <c r="O559" s="220"/>
      <c r="P559" s="220"/>
      <c r="Q559" s="220"/>
      <c r="R559" s="221"/>
      <c r="S559" s="221"/>
      <c r="T559" s="221"/>
      <c r="U559" s="221"/>
      <c r="V559" s="221"/>
      <c r="W559" s="221"/>
      <c r="X559" s="221"/>
      <c r="Y559" s="221"/>
      <c r="Z559" s="210"/>
      <c r="AA559" s="210"/>
      <c r="AB559" s="210"/>
      <c r="AC559" s="210"/>
      <c r="AD559" s="210"/>
      <c r="AE559" s="210"/>
      <c r="AF559" s="210"/>
      <c r="AG559" s="210" t="s">
        <v>319</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3" x14ac:dyDescent="0.2">
      <c r="A560" s="217"/>
      <c r="B560" s="218"/>
      <c r="C560" s="263" t="s">
        <v>1801</v>
      </c>
      <c r="D560" s="251"/>
      <c r="E560" s="252">
        <v>1</v>
      </c>
      <c r="F560" s="221"/>
      <c r="G560" s="221"/>
      <c r="H560" s="221"/>
      <c r="I560" s="221"/>
      <c r="J560" s="221"/>
      <c r="K560" s="221"/>
      <c r="L560" s="221"/>
      <c r="M560" s="221"/>
      <c r="N560" s="220"/>
      <c r="O560" s="220"/>
      <c r="P560" s="220"/>
      <c r="Q560" s="220"/>
      <c r="R560" s="221"/>
      <c r="S560" s="221"/>
      <c r="T560" s="221"/>
      <c r="U560" s="221"/>
      <c r="V560" s="221"/>
      <c r="W560" s="221"/>
      <c r="X560" s="221"/>
      <c r="Y560" s="221"/>
      <c r="Z560" s="210"/>
      <c r="AA560" s="210"/>
      <c r="AB560" s="210"/>
      <c r="AC560" s="210"/>
      <c r="AD560" s="210"/>
      <c r="AE560" s="210"/>
      <c r="AF560" s="210"/>
      <c r="AG560" s="210" t="s">
        <v>319</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3" x14ac:dyDescent="0.2">
      <c r="A561" s="217"/>
      <c r="B561" s="218"/>
      <c r="C561" s="263" t="s">
        <v>1802</v>
      </c>
      <c r="D561" s="251"/>
      <c r="E561" s="252">
        <v>4</v>
      </c>
      <c r="F561" s="221"/>
      <c r="G561" s="221"/>
      <c r="H561" s="221"/>
      <c r="I561" s="221"/>
      <c r="J561" s="221"/>
      <c r="K561" s="221"/>
      <c r="L561" s="221"/>
      <c r="M561" s="221"/>
      <c r="N561" s="220"/>
      <c r="O561" s="220"/>
      <c r="P561" s="220"/>
      <c r="Q561" s="220"/>
      <c r="R561" s="221"/>
      <c r="S561" s="221"/>
      <c r="T561" s="221"/>
      <c r="U561" s="221"/>
      <c r="V561" s="221"/>
      <c r="W561" s="221"/>
      <c r="X561" s="221"/>
      <c r="Y561" s="221"/>
      <c r="Z561" s="210"/>
      <c r="AA561" s="210"/>
      <c r="AB561" s="210"/>
      <c r="AC561" s="210"/>
      <c r="AD561" s="210"/>
      <c r="AE561" s="210"/>
      <c r="AF561" s="210"/>
      <c r="AG561" s="210" t="s">
        <v>319</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3" x14ac:dyDescent="0.2">
      <c r="A562" s="217"/>
      <c r="B562" s="218"/>
      <c r="C562" s="263" t="s">
        <v>1803</v>
      </c>
      <c r="D562" s="251"/>
      <c r="E562" s="252">
        <v>1</v>
      </c>
      <c r="F562" s="221"/>
      <c r="G562" s="221"/>
      <c r="H562" s="221"/>
      <c r="I562" s="221"/>
      <c r="J562" s="221"/>
      <c r="K562" s="221"/>
      <c r="L562" s="221"/>
      <c r="M562" s="221"/>
      <c r="N562" s="220"/>
      <c r="O562" s="220"/>
      <c r="P562" s="220"/>
      <c r="Q562" s="220"/>
      <c r="R562" s="221"/>
      <c r="S562" s="221"/>
      <c r="T562" s="221"/>
      <c r="U562" s="221"/>
      <c r="V562" s="221"/>
      <c r="W562" s="221"/>
      <c r="X562" s="221"/>
      <c r="Y562" s="221"/>
      <c r="Z562" s="210"/>
      <c r="AA562" s="210"/>
      <c r="AB562" s="210"/>
      <c r="AC562" s="210"/>
      <c r="AD562" s="210"/>
      <c r="AE562" s="210"/>
      <c r="AF562" s="210"/>
      <c r="AG562" s="210" t="s">
        <v>319</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3" x14ac:dyDescent="0.2">
      <c r="A563" s="217"/>
      <c r="B563" s="218"/>
      <c r="C563" s="263" t="s">
        <v>1804</v>
      </c>
      <c r="D563" s="251"/>
      <c r="E563" s="252">
        <v>1</v>
      </c>
      <c r="F563" s="221"/>
      <c r="G563" s="221"/>
      <c r="H563" s="221"/>
      <c r="I563" s="221"/>
      <c r="J563" s="221"/>
      <c r="K563" s="221"/>
      <c r="L563" s="221"/>
      <c r="M563" s="221"/>
      <c r="N563" s="220"/>
      <c r="O563" s="220"/>
      <c r="P563" s="220"/>
      <c r="Q563" s="220"/>
      <c r="R563" s="221"/>
      <c r="S563" s="221"/>
      <c r="T563" s="221"/>
      <c r="U563" s="221"/>
      <c r="V563" s="221"/>
      <c r="W563" s="221"/>
      <c r="X563" s="221"/>
      <c r="Y563" s="221"/>
      <c r="Z563" s="210"/>
      <c r="AA563" s="210"/>
      <c r="AB563" s="210"/>
      <c r="AC563" s="210"/>
      <c r="AD563" s="210"/>
      <c r="AE563" s="210"/>
      <c r="AF563" s="210"/>
      <c r="AG563" s="210" t="s">
        <v>319</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3" x14ac:dyDescent="0.2">
      <c r="A564" s="217"/>
      <c r="B564" s="218"/>
      <c r="C564" s="263" t="s">
        <v>1805</v>
      </c>
      <c r="D564" s="251"/>
      <c r="E564" s="252">
        <v>1</v>
      </c>
      <c r="F564" s="221"/>
      <c r="G564" s="221"/>
      <c r="H564" s="221"/>
      <c r="I564" s="221"/>
      <c r="J564" s="221"/>
      <c r="K564" s="221"/>
      <c r="L564" s="221"/>
      <c r="M564" s="221"/>
      <c r="N564" s="220"/>
      <c r="O564" s="220"/>
      <c r="P564" s="220"/>
      <c r="Q564" s="220"/>
      <c r="R564" s="221"/>
      <c r="S564" s="221"/>
      <c r="T564" s="221"/>
      <c r="U564" s="221"/>
      <c r="V564" s="221"/>
      <c r="W564" s="221"/>
      <c r="X564" s="221"/>
      <c r="Y564" s="221"/>
      <c r="Z564" s="210"/>
      <c r="AA564" s="210"/>
      <c r="AB564" s="210"/>
      <c r="AC564" s="210"/>
      <c r="AD564" s="210"/>
      <c r="AE564" s="210"/>
      <c r="AF564" s="210"/>
      <c r="AG564" s="210" t="s">
        <v>319</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34">
        <v>199</v>
      </c>
      <c r="B565" s="235" t="s">
        <v>1806</v>
      </c>
      <c r="C565" s="245" t="s">
        <v>1807</v>
      </c>
      <c r="D565" s="236" t="s">
        <v>298</v>
      </c>
      <c r="E565" s="237">
        <v>53.771999999999998</v>
      </c>
      <c r="F565" s="238"/>
      <c r="G565" s="239">
        <f>ROUND(E565*F565,2)</f>
        <v>0</v>
      </c>
      <c r="H565" s="238"/>
      <c r="I565" s="239">
        <f>ROUND(E565*H565,2)</f>
        <v>0</v>
      </c>
      <c r="J565" s="238"/>
      <c r="K565" s="239">
        <f>ROUND(E565*J565,2)</f>
        <v>0</v>
      </c>
      <c r="L565" s="239">
        <v>21</v>
      </c>
      <c r="M565" s="239">
        <f>G565*(1+L565/100)</f>
        <v>0</v>
      </c>
      <c r="N565" s="237">
        <v>0</v>
      </c>
      <c r="O565" s="237">
        <f>ROUND(E565*N565,2)</f>
        <v>0</v>
      </c>
      <c r="P565" s="237">
        <v>0</v>
      </c>
      <c r="Q565" s="237">
        <f>ROUND(E565*P565,2)</f>
        <v>0</v>
      </c>
      <c r="R565" s="239" t="s">
        <v>1252</v>
      </c>
      <c r="S565" s="239" t="s">
        <v>259</v>
      </c>
      <c r="T565" s="240" t="s">
        <v>300</v>
      </c>
      <c r="U565" s="221">
        <v>2.5499999999999998</v>
      </c>
      <c r="V565" s="221">
        <f>ROUND(E565*U565,2)</f>
        <v>137.12</v>
      </c>
      <c r="W565" s="221"/>
      <c r="X565" s="221" t="s">
        <v>301</v>
      </c>
      <c r="Y565" s="221" t="s">
        <v>262</v>
      </c>
      <c r="Z565" s="210"/>
      <c r="AA565" s="210"/>
      <c r="AB565" s="210"/>
      <c r="AC565" s="210"/>
      <c r="AD565" s="210"/>
      <c r="AE565" s="210"/>
      <c r="AF565" s="210"/>
      <c r="AG565" s="210" t="s">
        <v>302</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2" x14ac:dyDescent="0.2">
      <c r="A566" s="217"/>
      <c r="B566" s="218"/>
      <c r="C566" s="246" t="s">
        <v>1808</v>
      </c>
      <c r="D566" s="242"/>
      <c r="E566" s="242"/>
      <c r="F566" s="242"/>
      <c r="G566" s="242"/>
      <c r="H566" s="221"/>
      <c r="I566" s="221"/>
      <c r="J566" s="221"/>
      <c r="K566" s="221"/>
      <c r="L566" s="221"/>
      <c r="M566" s="221"/>
      <c r="N566" s="220"/>
      <c r="O566" s="220"/>
      <c r="P566" s="220"/>
      <c r="Q566" s="220"/>
      <c r="R566" s="221"/>
      <c r="S566" s="221"/>
      <c r="T566" s="221"/>
      <c r="U566" s="221"/>
      <c r="V566" s="221"/>
      <c r="W566" s="221"/>
      <c r="X566" s="221"/>
      <c r="Y566" s="221"/>
      <c r="Z566" s="210"/>
      <c r="AA566" s="210"/>
      <c r="AB566" s="210"/>
      <c r="AC566" s="210"/>
      <c r="AD566" s="210"/>
      <c r="AE566" s="210"/>
      <c r="AF566" s="210"/>
      <c r="AG566" s="210" t="s">
        <v>265</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2" x14ac:dyDescent="0.2">
      <c r="A567" s="217"/>
      <c r="B567" s="218"/>
      <c r="C567" s="263" t="s">
        <v>1809</v>
      </c>
      <c r="D567" s="251"/>
      <c r="E567" s="252">
        <v>44.216999999999999</v>
      </c>
      <c r="F567" s="221"/>
      <c r="G567" s="221"/>
      <c r="H567" s="221"/>
      <c r="I567" s="221"/>
      <c r="J567" s="221"/>
      <c r="K567" s="221"/>
      <c r="L567" s="221"/>
      <c r="M567" s="221"/>
      <c r="N567" s="220"/>
      <c r="O567" s="220"/>
      <c r="P567" s="220"/>
      <c r="Q567" s="220"/>
      <c r="R567" s="221"/>
      <c r="S567" s="221"/>
      <c r="T567" s="221"/>
      <c r="U567" s="221"/>
      <c r="V567" s="221"/>
      <c r="W567" s="221"/>
      <c r="X567" s="221"/>
      <c r="Y567" s="221"/>
      <c r="Z567" s="210"/>
      <c r="AA567" s="210"/>
      <c r="AB567" s="210"/>
      <c r="AC567" s="210"/>
      <c r="AD567" s="210"/>
      <c r="AE567" s="210"/>
      <c r="AF567" s="210"/>
      <c r="AG567" s="210" t="s">
        <v>319</v>
      </c>
      <c r="AH567" s="210">
        <v>5</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63" t="s">
        <v>1810</v>
      </c>
      <c r="D568" s="251"/>
      <c r="E568" s="252">
        <v>1.911</v>
      </c>
      <c r="F568" s="221"/>
      <c r="G568" s="221"/>
      <c r="H568" s="221"/>
      <c r="I568" s="221"/>
      <c r="J568" s="221"/>
      <c r="K568" s="221"/>
      <c r="L568" s="221"/>
      <c r="M568" s="221"/>
      <c r="N568" s="220"/>
      <c r="O568" s="220"/>
      <c r="P568" s="220"/>
      <c r="Q568" s="220"/>
      <c r="R568" s="221"/>
      <c r="S568" s="221"/>
      <c r="T568" s="221"/>
      <c r="U568" s="221"/>
      <c r="V568" s="221"/>
      <c r="W568" s="221"/>
      <c r="X568" s="221"/>
      <c r="Y568" s="221"/>
      <c r="Z568" s="210"/>
      <c r="AA568" s="210"/>
      <c r="AB568" s="210"/>
      <c r="AC568" s="210"/>
      <c r="AD568" s="210"/>
      <c r="AE568" s="210"/>
      <c r="AF568" s="210"/>
      <c r="AG568" s="210" t="s">
        <v>319</v>
      </c>
      <c r="AH568" s="210">
        <v>5</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63" t="s">
        <v>1811</v>
      </c>
      <c r="D569" s="251"/>
      <c r="E569" s="252">
        <v>7.6440000000000001</v>
      </c>
      <c r="F569" s="221"/>
      <c r="G569" s="221"/>
      <c r="H569" s="221"/>
      <c r="I569" s="221"/>
      <c r="J569" s="221"/>
      <c r="K569" s="221"/>
      <c r="L569" s="221"/>
      <c r="M569" s="221"/>
      <c r="N569" s="220"/>
      <c r="O569" s="220"/>
      <c r="P569" s="220"/>
      <c r="Q569" s="220"/>
      <c r="R569" s="221"/>
      <c r="S569" s="221"/>
      <c r="T569" s="221"/>
      <c r="U569" s="221"/>
      <c r="V569" s="221"/>
      <c r="W569" s="221"/>
      <c r="X569" s="221"/>
      <c r="Y569" s="221"/>
      <c r="Z569" s="210"/>
      <c r="AA569" s="210"/>
      <c r="AB569" s="210"/>
      <c r="AC569" s="210"/>
      <c r="AD569" s="210"/>
      <c r="AE569" s="210"/>
      <c r="AF569" s="210"/>
      <c r="AG569" s="210" t="s">
        <v>319</v>
      </c>
      <c r="AH569" s="210">
        <v>5</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
      <c r="A570" s="254">
        <v>200</v>
      </c>
      <c r="B570" s="255" t="s">
        <v>1812</v>
      </c>
      <c r="C570" s="262" t="s">
        <v>1813</v>
      </c>
      <c r="D570" s="256" t="s">
        <v>393</v>
      </c>
      <c r="E570" s="257">
        <v>4</v>
      </c>
      <c r="F570" s="258"/>
      <c r="G570" s="259">
        <f>ROUND(E570*F570,2)</f>
        <v>0</v>
      </c>
      <c r="H570" s="258"/>
      <c r="I570" s="259">
        <f>ROUND(E570*H570,2)</f>
        <v>0</v>
      </c>
      <c r="J570" s="258"/>
      <c r="K570" s="259">
        <f>ROUND(E570*J570,2)</f>
        <v>0</v>
      </c>
      <c r="L570" s="259">
        <v>21</v>
      </c>
      <c r="M570" s="259">
        <f>G570*(1+L570/100)</f>
        <v>0</v>
      </c>
      <c r="N570" s="257">
        <v>1.0000000000000001E-5</v>
      </c>
      <c r="O570" s="257">
        <f>ROUND(E570*N570,2)</f>
        <v>0</v>
      </c>
      <c r="P570" s="257">
        <v>0</v>
      </c>
      <c r="Q570" s="257">
        <f>ROUND(E570*P570,2)</f>
        <v>0</v>
      </c>
      <c r="R570" s="259" t="s">
        <v>1252</v>
      </c>
      <c r="S570" s="259" t="s">
        <v>259</v>
      </c>
      <c r="T570" s="260" t="s">
        <v>300</v>
      </c>
      <c r="U570" s="221">
        <v>0.45</v>
      </c>
      <c r="V570" s="221">
        <f>ROUND(E570*U570,2)</f>
        <v>1.8</v>
      </c>
      <c r="W570" s="221"/>
      <c r="X570" s="221" t="s">
        <v>301</v>
      </c>
      <c r="Y570" s="221" t="s">
        <v>262</v>
      </c>
      <c r="Z570" s="210"/>
      <c r="AA570" s="210"/>
      <c r="AB570" s="210"/>
      <c r="AC570" s="210"/>
      <c r="AD570" s="210"/>
      <c r="AE570" s="210"/>
      <c r="AF570" s="210"/>
      <c r="AG570" s="210" t="s">
        <v>302</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
      <c r="A571" s="234">
        <v>201</v>
      </c>
      <c r="B571" s="235" t="s">
        <v>1814</v>
      </c>
      <c r="C571" s="245" t="s">
        <v>1815</v>
      </c>
      <c r="D571" s="236" t="s">
        <v>298</v>
      </c>
      <c r="E571" s="237">
        <v>42.768000000000001</v>
      </c>
      <c r="F571" s="238"/>
      <c r="G571" s="239">
        <f>ROUND(E571*F571,2)</f>
        <v>0</v>
      </c>
      <c r="H571" s="238"/>
      <c r="I571" s="239">
        <f>ROUND(E571*H571,2)</f>
        <v>0</v>
      </c>
      <c r="J571" s="238"/>
      <c r="K571" s="239">
        <f>ROUND(E571*J571,2)</f>
        <v>0</v>
      </c>
      <c r="L571" s="239">
        <v>21</v>
      </c>
      <c r="M571" s="239">
        <f>G571*(1+L571/100)</f>
        <v>0</v>
      </c>
      <c r="N571" s="237">
        <v>4.4200000000000003E-3</v>
      </c>
      <c r="O571" s="237">
        <f>ROUND(E571*N571,2)</f>
        <v>0.19</v>
      </c>
      <c r="P571" s="237">
        <v>0</v>
      </c>
      <c r="Q571" s="237">
        <f>ROUND(E571*P571,2)</f>
        <v>0</v>
      </c>
      <c r="R571" s="239" t="s">
        <v>1816</v>
      </c>
      <c r="S571" s="239" t="s">
        <v>300</v>
      </c>
      <c r="T571" s="240" t="s">
        <v>300</v>
      </c>
      <c r="U571" s="221">
        <v>1.3979999999999999</v>
      </c>
      <c r="V571" s="221">
        <f>ROUND(E571*U571,2)</f>
        <v>59.79</v>
      </c>
      <c r="W571" s="221"/>
      <c r="X571" s="221" t="s">
        <v>301</v>
      </c>
      <c r="Y571" s="221" t="s">
        <v>1178</v>
      </c>
      <c r="Z571" s="210"/>
      <c r="AA571" s="210"/>
      <c r="AB571" s="210"/>
      <c r="AC571" s="210"/>
      <c r="AD571" s="210"/>
      <c r="AE571" s="210"/>
      <c r="AF571" s="210"/>
      <c r="AG571" s="210" t="s">
        <v>302</v>
      </c>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ht="22.5" outlineLevel="2" x14ac:dyDescent="0.2">
      <c r="A572" s="217"/>
      <c r="B572" s="218"/>
      <c r="C572" s="246" t="s">
        <v>1817</v>
      </c>
      <c r="D572" s="242"/>
      <c r="E572" s="242"/>
      <c r="F572" s="242"/>
      <c r="G572" s="242"/>
      <c r="H572" s="221"/>
      <c r="I572" s="221"/>
      <c r="J572" s="221"/>
      <c r="K572" s="221"/>
      <c r="L572" s="221"/>
      <c r="M572" s="221"/>
      <c r="N572" s="220"/>
      <c r="O572" s="220"/>
      <c r="P572" s="220"/>
      <c r="Q572" s="220"/>
      <c r="R572" s="221"/>
      <c r="S572" s="221"/>
      <c r="T572" s="221"/>
      <c r="U572" s="221"/>
      <c r="V572" s="221"/>
      <c r="W572" s="221"/>
      <c r="X572" s="221"/>
      <c r="Y572" s="221"/>
      <c r="Z572" s="210"/>
      <c r="AA572" s="210"/>
      <c r="AB572" s="210"/>
      <c r="AC572" s="210"/>
      <c r="AD572" s="210"/>
      <c r="AE572" s="210"/>
      <c r="AF572" s="210"/>
      <c r="AG572" s="210" t="s">
        <v>265</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41" t="str">
        <f>C572</f>
        <v>Venkovní hliníková horizontální žaluzie v kastlíku skrytém pod opláštěním fasády. Boční vodící Al kolejničky budou skrytě montovány do ostění fasády. Ovládání elektromotorickým pohonem zevnitř objektu.</v>
      </c>
      <c r="BB572" s="210"/>
      <c r="BC572" s="210"/>
      <c r="BD572" s="210"/>
      <c r="BE572" s="210"/>
      <c r="BF572" s="210"/>
      <c r="BG572" s="210"/>
      <c r="BH572" s="210"/>
    </row>
    <row r="573" spans="1:60" outlineLevel="2" x14ac:dyDescent="0.2">
      <c r="A573" s="217"/>
      <c r="B573" s="218"/>
      <c r="C573" s="263" t="s">
        <v>1818</v>
      </c>
      <c r="D573" s="251"/>
      <c r="E573" s="252">
        <v>34.56</v>
      </c>
      <c r="F573" s="221"/>
      <c r="G573" s="221"/>
      <c r="H573" s="221"/>
      <c r="I573" s="221"/>
      <c r="J573" s="221"/>
      <c r="K573" s="221"/>
      <c r="L573" s="221"/>
      <c r="M573" s="221"/>
      <c r="N573" s="220"/>
      <c r="O573" s="220"/>
      <c r="P573" s="220"/>
      <c r="Q573" s="220"/>
      <c r="R573" s="221"/>
      <c r="S573" s="221"/>
      <c r="T573" s="221"/>
      <c r="U573" s="221"/>
      <c r="V573" s="221"/>
      <c r="W573" s="221"/>
      <c r="X573" s="221"/>
      <c r="Y573" s="221"/>
      <c r="Z573" s="210"/>
      <c r="AA573" s="210"/>
      <c r="AB573" s="210"/>
      <c r="AC573" s="210"/>
      <c r="AD573" s="210"/>
      <c r="AE573" s="210"/>
      <c r="AF573" s="210"/>
      <c r="AG573" s="210" t="s">
        <v>319</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3" x14ac:dyDescent="0.2">
      <c r="A574" s="217"/>
      <c r="B574" s="218"/>
      <c r="C574" s="263" t="s">
        <v>1819</v>
      </c>
      <c r="D574" s="251"/>
      <c r="E574" s="252">
        <v>8.2080000000000002</v>
      </c>
      <c r="F574" s="221"/>
      <c r="G574" s="221"/>
      <c r="H574" s="221"/>
      <c r="I574" s="221"/>
      <c r="J574" s="221"/>
      <c r="K574" s="221"/>
      <c r="L574" s="221"/>
      <c r="M574" s="221"/>
      <c r="N574" s="220"/>
      <c r="O574" s="220"/>
      <c r="P574" s="220"/>
      <c r="Q574" s="220"/>
      <c r="R574" s="221"/>
      <c r="S574" s="221"/>
      <c r="T574" s="221"/>
      <c r="U574" s="221"/>
      <c r="V574" s="221"/>
      <c r="W574" s="221"/>
      <c r="X574" s="221"/>
      <c r="Y574" s="221"/>
      <c r="Z574" s="210"/>
      <c r="AA574" s="210"/>
      <c r="AB574" s="210"/>
      <c r="AC574" s="210"/>
      <c r="AD574" s="210"/>
      <c r="AE574" s="210"/>
      <c r="AF574" s="210"/>
      <c r="AG574" s="210" t="s">
        <v>319</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
      <c r="A575" s="254">
        <v>202</v>
      </c>
      <c r="B575" s="255" t="s">
        <v>1820</v>
      </c>
      <c r="C575" s="262" t="s">
        <v>1821</v>
      </c>
      <c r="D575" s="256" t="s">
        <v>661</v>
      </c>
      <c r="E575" s="257">
        <v>1</v>
      </c>
      <c r="F575" s="258"/>
      <c r="G575" s="259">
        <f>ROUND(E575*F575,2)</f>
        <v>0</v>
      </c>
      <c r="H575" s="258"/>
      <c r="I575" s="259">
        <f>ROUND(E575*H575,2)</f>
        <v>0</v>
      </c>
      <c r="J575" s="258"/>
      <c r="K575" s="259">
        <f>ROUND(E575*J575,2)</f>
        <v>0</v>
      </c>
      <c r="L575" s="259">
        <v>21</v>
      </c>
      <c r="M575" s="259">
        <f>G575*(1+L575/100)</f>
        <v>0</v>
      </c>
      <c r="N575" s="257">
        <v>1.0000000000000001E-5</v>
      </c>
      <c r="O575" s="257">
        <f>ROUND(E575*N575,2)</f>
        <v>0</v>
      </c>
      <c r="P575" s="257">
        <v>5.0000000000000001E-3</v>
      </c>
      <c r="Q575" s="257">
        <f>ROUND(E575*P575,2)</f>
        <v>0.01</v>
      </c>
      <c r="R575" s="259"/>
      <c r="S575" s="259" t="s">
        <v>424</v>
      </c>
      <c r="T575" s="260" t="s">
        <v>300</v>
      </c>
      <c r="U575" s="221">
        <v>0.46400000000000002</v>
      </c>
      <c r="V575" s="221">
        <f>ROUND(E575*U575,2)</f>
        <v>0.46</v>
      </c>
      <c r="W575" s="221"/>
      <c r="X575" s="221" t="s">
        <v>301</v>
      </c>
      <c r="Y575" s="221" t="s">
        <v>262</v>
      </c>
      <c r="Z575" s="210"/>
      <c r="AA575" s="210"/>
      <c r="AB575" s="210"/>
      <c r="AC575" s="210"/>
      <c r="AD575" s="210"/>
      <c r="AE575" s="210"/>
      <c r="AF575" s="210"/>
      <c r="AG575" s="210" t="s">
        <v>302</v>
      </c>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
      <c r="A576" s="234">
        <v>203</v>
      </c>
      <c r="B576" s="235" t="s">
        <v>1822</v>
      </c>
      <c r="C576" s="245" t="s">
        <v>1823</v>
      </c>
      <c r="D576" s="236" t="s">
        <v>298</v>
      </c>
      <c r="E576" s="237">
        <v>5.1711999999999998</v>
      </c>
      <c r="F576" s="238"/>
      <c r="G576" s="239">
        <f>ROUND(E576*F576,2)</f>
        <v>0</v>
      </c>
      <c r="H576" s="238"/>
      <c r="I576" s="239">
        <f>ROUND(E576*H576,2)</f>
        <v>0</v>
      </c>
      <c r="J576" s="238"/>
      <c r="K576" s="239">
        <f>ROUND(E576*J576,2)</f>
        <v>0</v>
      </c>
      <c r="L576" s="239">
        <v>21</v>
      </c>
      <c r="M576" s="239">
        <f>G576*(1+L576/100)</f>
        <v>0</v>
      </c>
      <c r="N576" s="237">
        <v>3.0000000000000001E-5</v>
      </c>
      <c r="O576" s="237">
        <f>ROUND(E576*N576,2)</f>
        <v>0</v>
      </c>
      <c r="P576" s="237">
        <v>0</v>
      </c>
      <c r="Q576" s="237">
        <f>ROUND(E576*P576,2)</f>
        <v>0</v>
      </c>
      <c r="R576" s="239" t="s">
        <v>1824</v>
      </c>
      <c r="S576" s="239" t="s">
        <v>259</v>
      </c>
      <c r="T576" s="240" t="s">
        <v>300</v>
      </c>
      <c r="U576" s="221">
        <v>0.99519000000000002</v>
      </c>
      <c r="V576" s="221">
        <f>ROUND(E576*U576,2)</f>
        <v>5.15</v>
      </c>
      <c r="W576" s="221"/>
      <c r="X576" s="221" t="s">
        <v>348</v>
      </c>
      <c r="Y576" s="221" t="s">
        <v>262</v>
      </c>
      <c r="Z576" s="210"/>
      <c r="AA576" s="210"/>
      <c r="AB576" s="210"/>
      <c r="AC576" s="210"/>
      <c r="AD576" s="210"/>
      <c r="AE576" s="210"/>
      <c r="AF576" s="210"/>
      <c r="AG576" s="210" t="s">
        <v>349</v>
      </c>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2" x14ac:dyDescent="0.2">
      <c r="A577" s="217"/>
      <c r="B577" s="218"/>
      <c r="C577" s="263" t="s">
        <v>1825</v>
      </c>
      <c r="D577" s="251"/>
      <c r="E577" s="252">
        <v>5.1711999999999998</v>
      </c>
      <c r="F577" s="221"/>
      <c r="G577" s="221"/>
      <c r="H577" s="221"/>
      <c r="I577" s="221"/>
      <c r="J577" s="221"/>
      <c r="K577" s="221"/>
      <c r="L577" s="221"/>
      <c r="M577" s="221"/>
      <c r="N577" s="220"/>
      <c r="O577" s="220"/>
      <c r="P577" s="220"/>
      <c r="Q577" s="220"/>
      <c r="R577" s="221"/>
      <c r="S577" s="221"/>
      <c r="T577" s="221"/>
      <c r="U577" s="221"/>
      <c r="V577" s="221"/>
      <c r="W577" s="221"/>
      <c r="X577" s="221"/>
      <c r="Y577" s="221"/>
      <c r="Z577" s="210"/>
      <c r="AA577" s="210"/>
      <c r="AB577" s="210"/>
      <c r="AC577" s="210"/>
      <c r="AD577" s="210"/>
      <c r="AE577" s="210"/>
      <c r="AF577" s="210"/>
      <c r="AG577" s="210" t="s">
        <v>319</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ht="22.5" outlineLevel="1" x14ac:dyDescent="0.2">
      <c r="A578" s="234">
        <v>204</v>
      </c>
      <c r="B578" s="235" t="s">
        <v>1826</v>
      </c>
      <c r="C578" s="245" t="s">
        <v>1827</v>
      </c>
      <c r="D578" s="236" t="s">
        <v>393</v>
      </c>
      <c r="E578" s="237">
        <v>3</v>
      </c>
      <c r="F578" s="238"/>
      <c r="G578" s="239">
        <f>ROUND(E578*F578,2)</f>
        <v>0</v>
      </c>
      <c r="H578" s="238"/>
      <c r="I578" s="239">
        <f>ROUND(E578*H578,2)</f>
        <v>0</v>
      </c>
      <c r="J578" s="238"/>
      <c r="K578" s="239">
        <f>ROUND(E578*J578,2)</f>
        <v>0</v>
      </c>
      <c r="L578" s="239">
        <v>21</v>
      </c>
      <c r="M578" s="239">
        <f>G578*(1+L578/100)</f>
        <v>0</v>
      </c>
      <c r="N578" s="237">
        <v>1.4800000000000001E-2</v>
      </c>
      <c r="O578" s="237">
        <f>ROUND(E578*N578,2)</f>
        <v>0.04</v>
      </c>
      <c r="P578" s="237">
        <v>0</v>
      </c>
      <c r="Q578" s="237">
        <f>ROUND(E578*P578,2)</f>
        <v>0</v>
      </c>
      <c r="R578" s="239" t="s">
        <v>1824</v>
      </c>
      <c r="S578" s="239" t="s">
        <v>259</v>
      </c>
      <c r="T578" s="240" t="s">
        <v>300</v>
      </c>
      <c r="U578" s="221">
        <v>4.7244900000000003</v>
      </c>
      <c r="V578" s="221">
        <f>ROUND(E578*U578,2)</f>
        <v>14.17</v>
      </c>
      <c r="W578" s="221"/>
      <c r="X578" s="221" t="s">
        <v>348</v>
      </c>
      <c r="Y578" s="221" t="s">
        <v>262</v>
      </c>
      <c r="Z578" s="210"/>
      <c r="AA578" s="210"/>
      <c r="AB578" s="210"/>
      <c r="AC578" s="210"/>
      <c r="AD578" s="210"/>
      <c r="AE578" s="210"/>
      <c r="AF578" s="210"/>
      <c r="AG578" s="210" t="s">
        <v>349</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2" x14ac:dyDescent="0.2">
      <c r="A579" s="217"/>
      <c r="B579" s="218"/>
      <c r="C579" s="263" t="s">
        <v>1828</v>
      </c>
      <c r="D579" s="251"/>
      <c r="E579" s="252">
        <v>3</v>
      </c>
      <c r="F579" s="221"/>
      <c r="G579" s="221"/>
      <c r="H579" s="221"/>
      <c r="I579" s="221"/>
      <c r="J579" s="221"/>
      <c r="K579" s="221"/>
      <c r="L579" s="221"/>
      <c r="M579" s="221"/>
      <c r="N579" s="220"/>
      <c r="O579" s="220"/>
      <c r="P579" s="220"/>
      <c r="Q579" s="220"/>
      <c r="R579" s="221"/>
      <c r="S579" s="221"/>
      <c r="T579" s="221"/>
      <c r="U579" s="221"/>
      <c r="V579" s="221"/>
      <c r="W579" s="221"/>
      <c r="X579" s="221"/>
      <c r="Y579" s="221"/>
      <c r="Z579" s="210"/>
      <c r="AA579" s="210"/>
      <c r="AB579" s="210"/>
      <c r="AC579" s="210"/>
      <c r="AD579" s="210"/>
      <c r="AE579" s="210"/>
      <c r="AF579" s="210"/>
      <c r="AG579" s="210" t="s">
        <v>319</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
      <c r="A580" s="234">
        <v>205</v>
      </c>
      <c r="B580" s="235" t="s">
        <v>1829</v>
      </c>
      <c r="C580" s="245" t="s">
        <v>1830</v>
      </c>
      <c r="D580" s="236" t="s">
        <v>393</v>
      </c>
      <c r="E580" s="237">
        <v>1</v>
      </c>
      <c r="F580" s="238"/>
      <c r="G580" s="239">
        <f>ROUND(E580*F580,2)</f>
        <v>0</v>
      </c>
      <c r="H580" s="238"/>
      <c r="I580" s="239">
        <f>ROUND(E580*H580,2)</f>
        <v>0</v>
      </c>
      <c r="J580" s="238"/>
      <c r="K580" s="239">
        <f>ROUND(E580*J580,2)</f>
        <v>0</v>
      </c>
      <c r="L580" s="239">
        <v>21</v>
      </c>
      <c r="M580" s="239">
        <f>G580*(1+L580/100)</f>
        <v>0</v>
      </c>
      <c r="N580" s="237">
        <v>0</v>
      </c>
      <c r="O580" s="237">
        <f>ROUND(E580*N580,2)</f>
        <v>0</v>
      </c>
      <c r="P580" s="237">
        <v>0</v>
      </c>
      <c r="Q580" s="237">
        <f>ROUND(E580*P580,2)</f>
        <v>0</v>
      </c>
      <c r="R580" s="239" t="s">
        <v>1824</v>
      </c>
      <c r="S580" s="239" t="s">
        <v>259</v>
      </c>
      <c r="T580" s="240" t="s">
        <v>300</v>
      </c>
      <c r="U580" s="221">
        <v>0.998</v>
      </c>
      <c r="V580" s="221">
        <f>ROUND(E580*U580,2)</f>
        <v>1</v>
      </c>
      <c r="W580" s="221"/>
      <c r="X580" s="221" t="s">
        <v>348</v>
      </c>
      <c r="Y580" s="221" t="s">
        <v>262</v>
      </c>
      <c r="Z580" s="210"/>
      <c r="AA580" s="210"/>
      <c r="AB580" s="210"/>
      <c r="AC580" s="210"/>
      <c r="AD580" s="210"/>
      <c r="AE580" s="210"/>
      <c r="AF580" s="210"/>
      <c r="AG580" s="210" t="s">
        <v>349</v>
      </c>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2" x14ac:dyDescent="0.2">
      <c r="A581" s="217"/>
      <c r="B581" s="218"/>
      <c r="C581" s="261" t="s">
        <v>1831</v>
      </c>
      <c r="D581" s="253"/>
      <c r="E581" s="253"/>
      <c r="F581" s="253"/>
      <c r="G581" s="253"/>
      <c r="H581" s="221"/>
      <c r="I581" s="221"/>
      <c r="J581" s="221"/>
      <c r="K581" s="221"/>
      <c r="L581" s="221"/>
      <c r="M581" s="221"/>
      <c r="N581" s="220"/>
      <c r="O581" s="220"/>
      <c r="P581" s="220"/>
      <c r="Q581" s="220"/>
      <c r="R581" s="221"/>
      <c r="S581" s="221"/>
      <c r="T581" s="221"/>
      <c r="U581" s="221"/>
      <c r="V581" s="221"/>
      <c r="W581" s="221"/>
      <c r="X581" s="221"/>
      <c r="Y581" s="221"/>
      <c r="Z581" s="210"/>
      <c r="AA581" s="210"/>
      <c r="AB581" s="210"/>
      <c r="AC581" s="210"/>
      <c r="AD581" s="210"/>
      <c r="AE581" s="210"/>
      <c r="AF581" s="210"/>
      <c r="AG581" s="210" t="s">
        <v>304</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2" x14ac:dyDescent="0.2">
      <c r="A582" s="217"/>
      <c r="B582" s="218"/>
      <c r="C582" s="263" t="s">
        <v>1804</v>
      </c>
      <c r="D582" s="251"/>
      <c r="E582" s="252">
        <v>1</v>
      </c>
      <c r="F582" s="221"/>
      <c r="G582" s="221"/>
      <c r="H582" s="221"/>
      <c r="I582" s="221"/>
      <c r="J582" s="221"/>
      <c r="K582" s="221"/>
      <c r="L582" s="221"/>
      <c r="M582" s="221"/>
      <c r="N582" s="220"/>
      <c r="O582" s="220"/>
      <c r="P582" s="220"/>
      <c r="Q582" s="220"/>
      <c r="R582" s="221"/>
      <c r="S582" s="221"/>
      <c r="T582" s="221"/>
      <c r="U582" s="221"/>
      <c r="V582" s="221"/>
      <c r="W582" s="221"/>
      <c r="X582" s="221"/>
      <c r="Y582" s="221"/>
      <c r="Z582" s="210"/>
      <c r="AA582" s="210"/>
      <c r="AB582" s="210"/>
      <c r="AC582" s="210"/>
      <c r="AD582" s="210"/>
      <c r="AE582" s="210"/>
      <c r="AF582" s="210"/>
      <c r="AG582" s="210" t="s">
        <v>319</v>
      </c>
      <c r="AH582" s="210">
        <v>0</v>
      </c>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34">
        <v>206</v>
      </c>
      <c r="B583" s="235" t="s">
        <v>1832</v>
      </c>
      <c r="C583" s="245" t="s">
        <v>1833</v>
      </c>
      <c r="D583" s="236" t="s">
        <v>393</v>
      </c>
      <c r="E583" s="237">
        <v>1</v>
      </c>
      <c r="F583" s="238"/>
      <c r="G583" s="239">
        <f>ROUND(E583*F583,2)</f>
        <v>0</v>
      </c>
      <c r="H583" s="238"/>
      <c r="I583" s="239">
        <f>ROUND(E583*H583,2)</f>
        <v>0</v>
      </c>
      <c r="J583" s="238"/>
      <c r="K583" s="239">
        <f>ROUND(E583*J583,2)</f>
        <v>0</v>
      </c>
      <c r="L583" s="239">
        <v>21</v>
      </c>
      <c r="M583" s="239">
        <f>G583*(1+L583/100)</f>
        <v>0</v>
      </c>
      <c r="N583" s="237">
        <v>0</v>
      </c>
      <c r="O583" s="237">
        <f>ROUND(E583*N583,2)</f>
        <v>0</v>
      </c>
      <c r="P583" s="237">
        <v>0</v>
      </c>
      <c r="Q583" s="237">
        <f>ROUND(E583*P583,2)</f>
        <v>0</v>
      </c>
      <c r="R583" s="239" t="s">
        <v>1824</v>
      </c>
      <c r="S583" s="239" t="s">
        <v>259</v>
      </c>
      <c r="T583" s="240" t="s">
        <v>300</v>
      </c>
      <c r="U583" s="221">
        <v>1.4710000000000001</v>
      </c>
      <c r="V583" s="221">
        <f>ROUND(E583*U583,2)</f>
        <v>1.47</v>
      </c>
      <c r="W583" s="221"/>
      <c r="X583" s="221" t="s">
        <v>348</v>
      </c>
      <c r="Y583" s="221" t="s">
        <v>262</v>
      </c>
      <c r="Z583" s="210"/>
      <c r="AA583" s="210"/>
      <c r="AB583" s="210"/>
      <c r="AC583" s="210"/>
      <c r="AD583" s="210"/>
      <c r="AE583" s="210"/>
      <c r="AF583" s="210"/>
      <c r="AG583" s="210" t="s">
        <v>349</v>
      </c>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2" x14ac:dyDescent="0.2">
      <c r="A584" s="217"/>
      <c r="B584" s="218"/>
      <c r="C584" s="261" t="s">
        <v>1831</v>
      </c>
      <c r="D584" s="253"/>
      <c r="E584" s="253"/>
      <c r="F584" s="253"/>
      <c r="G584" s="253"/>
      <c r="H584" s="221"/>
      <c r="I584" s="221"/>
      <c r="J584" s="221"/>
      <c r="K584" s="221"/>
      <c r="L584" s="221"/>
      <c r="M584" s="221"/>
      <c r="N584" s="220"/>
      <c r="O584" s="220"/>
      <c r="P584" s="220"/>
      <c r="Q584" s="220"/>
      <c r="R584" s="221"/>
      <c r="S584" s="221"/>
      <c r="T584" s="221"/>
      <c r="U584" s="221"/>
      <c r="V584" s="221"/>
      <c r="W584" s="221"/>
      <c r="X584" s="221"/>
      <c r="Y584" s="221"/>
      <c r="Z584" s="210"/>
      <c r="AA584" s="210"/>
      <c r="AB584" s="210"/>
      <c r="AC584" s="210"/>
      <c r="AD584" s="210"/>
      <c r="AE584" s="210"/>
      <c r="AF584" s="210"/>
      <c r="AG584" s="210" t="s">
        <v>304</v>
      </c>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2" x14ac:dyDescent="0.2">
      <c r="A585" s="217"/>
      <c r="B585" s="218"/>
      <c r="C585" s="263" t="s">
        <v>1803</v>
      </c>
      <c r="D585" s="251"/>
      <c r="E585" s="252">
        <v>1</v>
      </c>
      <c r="F585" s="221"/>
      <c r="G585" s="221"/>
      <c r="H585" s="221"/>
      <c r="I585" s="221"/>
      <c r="J585" s="221"/>
      <c r="K585" s="221"/>
      <c r="L585" s="221"/>
      <c r="M585" s="221"/>
      <c r="N585" s="220"/>
      <c r="O585" s="220"/>
      <c r="P585" s="220"/>
      <c r="Q585" s="220"/>
      <c r="R585" s="221"/>
      <c r="S585" s="221"/>
      <c r="T585" s="221"/>
      <c r="U585" s="221"/>
      <c r="V585" s="221"/>
      <c r="W585" s="221"/>
      <c r="X585" s="221"/>
      <c r="Y585" s="221"/>
      <c r="Z585" s="210"/>
      <c r="AA585" s="210"/>
      <c r="AB585" s="210"/>
      <c r="AC585" s="210"/>
      <c r="AD585" s="210"/>
      <c r="AE585" s="210"/>
      <c r="AF585" s="210"/>
      <c r="AG585" s="210" t="s">
        <v>319</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
      <c r="A586" s="234">
        <v>207</v>
      </c>
      <c r="B586" s="235" t="s">
        <v>1834</v>
      </c>
      <c r="C586" s="245" t="s">
        <v>1835</v>
      </c>
      <c r="D586" s="236" t="s">
        <v>672</v>
      </c>
      <c r="E586" s="237">
        <v>325</v>
      </c>
      <c r="F586" s="238"/>
      <c r="G586" s="239">
        <f>ROUND(E586*F586,2)</f>
        <v>0</v>
      </c>
      <c r="H586" s="238"/>
      <c r="I586" s="239">
        <f>ROUND(E586*H586,2)</f>
        <v>0</v>
      </c>
      <c r="J586" s="238"/>
      <c r="K586" s="239">
        <f>ROUND(E586*J586,2)</f>
        <v>0</v>
      </c>
      <c r="L586" s="239">
        <v>21</v>
      </c>
      <c r="M586" s="239">
        <f>G586*(1+L586/100)</f>
        <v>0</v>
      </c>
      <c r="N586" s="237">
        <v>1.0499999999999999E-3</v>
      </c>
      <c r="O586" s="237">
        <f>ROUND(E586*N586,2)</f>
        <v>0.34</v>
      </c>
      <c r="P586" s="237">
        <v>0</v>
      </c>
      <c r="Q586" s="237">
        <f>ROUND(E586*P586,2)</f>
        <v>0</v>
      </c>
      <c r="R586" s="239" t="s">
        <v>1824</v>
      </c>
      <c r="S586" s="239" t="s">
        <v>259</v>
      </c>
      <c r="T586" s="240" t="s">
        <v>300</v>
      </c>
      <c r="U586" s="221">
        <v>0.10316</v>
      </c>
      <c r="V586" s="221">
        <f>ROUND(E586*U586,2)</f>
        <v>33.53</v>
      </c>
      <c r="W586" s="221"/>
      <c r="X586" s="221" t="s">
        <v>348</v>
      </c>
      <c r="Y586" s="221" t="s">
        <v>1643</v>
      </c>
      <c r="Z586" s="210"/>
      <c r="AA586" s="210"/>
      <c r="AB586" s="210"/>
      <c r="AC586" s="210"/>
      <c r="AD586" s="210"/>
      <c r="AE586" s="210"/>
      <c r="AF586" s="210"/>
      <c r="AG586" s="210" t="s">
        <v>349</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ht="33.75" outlineLevel="2" x14ac:dyDescent="0.2">
      <c r="A587" s="217"/>
      <c r="B587" s="218"/>
      <c r="C587" s="246" t="s">
        <v>1836</v>
      </c>
      <c r="D587" s="242"/>
      <c r="E587" s="242"/>
      <c r="F587" s="242"/>
      <c r="G587" s="242"/>
      <c r="H587" s="221"/>
      <c r="I587" s="221"/>
      <c r="J587" s="221"/>
      <c r="K587" s="221"/>
      <c r="L587" s="221"/>
      <c r="M587" s="221"/>
      <c r="N587" s="220"/>
      <c r="O587" s="220"/>
      <c r="P587" s="220"/>
      <c r="Q587" s="220"/>
      <c r="R587" s="221"/>
      <c r="S587" s="221"/>
      <c r="T587" s="221"/>
      <c r="U587" s="221"/>
      <c r="V587" s="221"/>
      <c r="W587" s="221"/>
      <c r="X587" s="221"/>
      <c r="Y587" s="221"/>
      <c r="Z587" s="210"/>
      <c r="AA587" s="210"/>
      <c r="AB587" s="210"/>
      <c r="AC587" s="210"/>
      <c r="AD587" s="210"/>
      <c r="AE587" s="210"/>
      <c r="AF587" s="210"/>
      <c r="AG587" s="210" t="s">
        <v>265</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41" t="str">
        <f>C587</f>
        <v>Ocelová konstrukce pochozího překrytí anglického dvorku. Rám z ocelových profilů, kotvení do stavební konstruikce, pro vsazení pororoštů. Povrchová úprava žárovým pozinkováním. Včetně kotevního a montážního materiálu. Přesné rozměry a provedení výkres detailů.  Pro výrobek je požadováno zhotovení dodavatelské dokumentace.</v>
      </c>
      <c r="BB587" s="210"/>
      <c r="BC587" s="210"/>
      <c r="BD587" s="210"/>
      <c r="BE587" s="210"/>
      <c r="BF587" s="210"/>
      <c r="BG587" s="210"/>
      <c r="BH587" s="210"/>
    </row>
    <row r="588" spans="1:60" outlineLevel="2" x14ac:dyDescent="0.2">
      <c r="A588" s="217"/>
      <c r="B588" s="218"/>
      <c r="C588" s="263" t="s">
        <v>1837</v>
      </c>
      <c r="D588" s="251"/>
      <c r="E588" s="252">
        <v>325</v>
      </c>
      <c r="F588" s="221"/>
      <c r="G588" s="221"/>
      <c r="H588" s="221"/>
      <c r="I588" s="221"/>
      <c r="J588" s="221"/>
      <c r="K588" s="221"/>
      <c r="L588" s="221"/>
      <c r="M588" s="221"/>
      <c r="N588" s="220"/>
      <c r="O588" s="220"/>
      <c r="P588" s="220"/>
      <c r="Q588" s="220"/>
      <c r="R588" s="221"/>
      <c r="S588" s="221"/>
      <c r="T588" s="221"/>
      <c r="U588" s="221"/>
      <c r="V588" s="221"/>
      <c r="W588" s="221"/>
      <c r="X588" s="221"/>
      <c r="Y588" s="221"/>
      <c r="Z588" s="210"/>
      <c r="AA588" s="210"/>
      <c r="AB588" s="210"/>
      <c r="AC588" s="210"/>
      <c r="AD588" s="210"/>
      <c r="AE588" s="210"/>
      <c r="AF588" s="210"/>
      <c r="AG588" s="210" t="s">
        <v>319</v>
      </c>
      <c r="AH588" s="210">
        <v>0</v>
      </c>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ht="33.75" outlineLevel="1" x14ac:dyDescent="0.2">
      <c r="A589" s="234">
        <v>208</v>
      </c>
      <c r="B589" s="235" t="s">
        <v>1838</v>
      </c>
      <c r="C589" s="245" t="s">
        <v>1839</v>
      </c>
      <c r="D589" s="236" t="s">
        <v>298</v>
      </c>
      <c r="E589" s="237">
        <v>1</v>
      </c>
      <c r="F589" s="238"/>
      <c r="G589" s="239">
        <f>ROUND(E589*F589,2)</f>
        <v>0</v>
      </c>
      <c r="H589" s="238"/>
      <c r="I589" s="239">
        <f>ROUND(E589*H589,2)</f>
        <v>0</v>
      </c>
      <c r="J589" s="238"/>
      <c r="K589" s="239">
        <f>ROUND(E589*J589,2)</f>
        <v>0</v>
      </c>
      <c r="L589" s="239">
        <v>21</v>
      </c>
      <c r="M589" s="239">
        <f>G589*(1+L589/100)</f>
        <v>0</v>
      </c>
      <c r="N589" s="237">
        <v>2.017E-2</v>
      </c>
      <c r="O589" s="237">
        <f>ROUND(E589*N589,2)</f>
        <v>0.02</v>
      </c>
      <c r="P589" s="237">
        <v>0</v>
      </c>
      <c r="Q589" s="237">
        <f>ROUND(E589*P589,2)</f>
        <v>0</v>
      </c>
      <c r="R589" s="239"/>
      <c r="S589" s="239" t="s">
        <v>424</v>
      </c>
      <c r="T589" s="240" t="s">
        <v>260</v>
      </c>
      <c r="U589" s="221">
        <v>1.3701300000000001</v>
      </c>
      <c r="V589" s="221">
        <f>ROUND(E589*U589,2)</f>
        <v>1.37</v>
      </c>
      <c r="W589" s="221"/>
      <c r="X589" s="221" t="s">
        <v>348</v>
      </c>
      <c r="Y589" s="221" t="s">
        <v>262</v>
      </c>
      <c r="Z589" s="210"/>
      <c r="AA589" s="210"/>
      <c r="AB589" s="210"/>
      <c r="AC589" s="210"/>
      <c r="AD589" s="210"/>
      <c r="AE589" s="210"/>
      <c r="AF589" s="210"/>
      <c r="AG589" s="210" t="s">
        <v>349</v>
      </c>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ht="22.5" outlineLevel="2" x14ac:dyDescent="0.2">
      <c r="A590" s="217"/>
      <c r="B590" s="218"/>
      <c r="C590" s="246" t="s">
        <v>1840</v>
      </c>
      <c r="D590" s="242"/>
      <c r="E590" s="242"/>
      <c r="F590" s="242"/>
      <c r="G590" s="242"/>
      <c r="H590" s="221"/>
      <c r="I590" s="221"/>
      <c r="J590" s="221"/>
      <c r="K590" s="221"/>
      <c r="L590" s="221"/>
      <c r="M590" s="221"/>
      <c r="N590" s="220"/>
      <c r="O590" s="220"/>
      <c r="P590" s="220"/>
      <c r="Q590" s="220"/>
      <c r="R590" s="221"/>
      <c r="S590" s="221"/>
      <c r="T590" s="221"/>
      <c r="U590" s="221"/>
      <c r="V590" s="221"/>
      <c r="W590" s="221"/>
      <c r="X590" s="221"/>
      <c r="Y590" s="221"/>
      <c r="Z590" s="210"/>
      <c r="AA590" s="210"/>
      <c r="AB590" s="210"/>
      <c r="AC590" s="210"/>
      <c r="AD590" s="210"/>
      <c r="AE590" s="210"/>
      <c r="AF590" s="210"/>
      <c r="AG590" s="210" t="s">
        <v>265</v>
      </c>
      <c r="AH590" s="210"/>
      <c r="AI590" s="210"/>
      <c r="AJ590" s="210"/>
      <c r="AK590" s="210"/>
      <c r="AL590" s="210"/>
      <c r="AM590" s="210"/>
      <c r="AN590" s="210"/>
      <c r="AO590" s="210"/>
      <c r="AP590" s="210"/>
      <c r="AQ590" s="210"/>
      <c r="AR590" s="210"/>
      <c r="AS590" s="210"/>
      <c r="AT590" s="210"/>
      <c r="AU590" s="210"/>
      <c r="AV590" s="210"/>
      <c r="AW590" s="210"/>
      <c r="AX590" s="210"/>
      <c r="AY590" s="210"/>
      <c r="AZ590" s="210"/>
      <c r="BA590" s="241" t="str">
        <f>C590</f>
        <v>Ocelová konstrukce zastřešení nad vstupem do přístavby. Přesné rozměry a provedení výkres detailů. Pro výrobek je požadováno zhotovení dodavatelské dokumentace.</v>
      </c>
      <c r="BB590" s="210"/>
      <c r="BC590" s="210"/>
      <c r="BD590" s="210"/>
      <c r="BE590" s="210"/>
      <c r="BF590" s="210"/>
      <c r="BG590" s="210"/>
      <c r="BH590" s="210"/>
    </row>
    <row r="591" spans="1:60" outlineLevel="2" x14ac:dyDescent="0.2">
      <c r="A591" s="217"/>
      <c r="B591" s="218"/>
      <c r="C591" s="263" t="s">
        <v>1841</v>
      </c>
      <c r="D591" s="251"/>
      <c r="E591" s="252">
        <v>1</v>
      </c>
      <c r="F591" s="221"/>
      <c r="G591" s="221"/>
      <c r="H591" s="221"/>
      <c r="I591" s="221"/>
      <c r="J591" s="221"/>
      <c r="K591" s="221"/>
      <c r="L591" s="221"/>
      <c r="M591" s="221"/>
      <c r="N591" s="220"/>
      <c r="O591" s="220"/>
      <c r="P591" s="220"/>
      <c r="Q591" s="220"/>
      <c r="R591" s="221"/>
      <c r="S591" s="221"/>
      <c r="T591" s="221"/>
      <c r="U591" s="221"/>
      <c r="V591" s="221"/>
      <c r="W591" s="221"/>
      <c r="X591" s="221"/>
      <c r="Y591" s="221"/>
      <c r="Z591" s="210"/>
      <c r="AA591" s="210"/>
      <c r="AB591" s="210"/>
      <c r="AC591" s="210"/>
      <c r="AD591" s="210"/>
      <c r="AE591" s="210"/>
      <c r="AF591" s="210"/>
      <c r="AG591" s="210" t="s">
        <v>319</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ht="33.75" outlineLevel="1" x14ac:dyDescent="0.2">
      <c r="A592" s="234">
        <v>209</v>
      </c>
      <c r="B592" s="235" t="s">
        <v>1842</v>
      </c>
      <c r="C592" s="245" t="s">
        <v>1843</v>
      </c>
      <c r="D592" s="236" t="s">
        <v>309</v>
      </c>
      <c r="E592" s="237">
        <v>5.8</v>
      </c>
      <c r="F592" s="238"/>
      <c r="G592" s="239">
        <f>ROUND(E592*F592,2)</f>
        <v>0</v>
      </c>
      <c r="H592" s="238"/>
      <c r="I592" s="239">
        <f>ROUND(E592*H592,2)</f>
        <v>0</v>
      </c>
      <c r="J592" s="238"/>
      <c r="K592" s="239">
        <f>ROUND(E592*J592,2)</f>
        <v>0</v>
      </c>
      <c r="L592" s="239">
        <v>21</v>
      </c>
      <c r="M592" s="239">
        <f>G592*(1+L592/100)</f>
        <v>0</v>
      </c>
      <c r="N592" s="237">
        <v>2.513E-2</v>
      </c>
      <c r="O592" s="237">
        <f>ROUND(E592*N592,2)</f>
        <v>0.15</v>
      </c>
      <c r="P592" s="237">
        <v>0</v>
      </c>
      <c r="Q592" s="237">
        <f>ROUND(E592*P592,2)</f>
        <v>0</v>
      </c>
      <c r="R592" s="239"/>
      <c r="S592" s="239" t="s">
        <v>424</v>
      </c>
      <c r="T592" s="240" t="s">
        <v>260</v>
      </c>
      <c r="U592" s="221">
        <v>1.5774900000000001</v>
      </c>
      <c r="V592" s="221">
        <f>ROUND(E592*U592,2)</f>
        <v>9.15</v>
      </c>
      <c r="W592" s="221"/>
      <c r="X592" s="221" t="s">
        <v>348</v>
      </c>
      <c r="Y592" s="221" t="s">
        <v>262</v>
      </c>
      <c r="Z592" s="210"/>
      <c r="AA592" s="210"/>
      <c r="AB592" s="210"/>
      <c r="AC592" s="210"/>
      <c r="AD592" s="210"/>
      <c r="AE592" s="210"/>
      <c r="AF592" s="210"/>
      <c r="AG592" s="210" t="s">
        <v>349</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ht="33.75" outlineLevel="2" x14ac:dyDescent="0.2">
      <c r="A593" s="217"/>
      <c r="B593" s="218"/>
      <c r="C593" s="246" t="s">
        <v>1844</v>
      </c>
      <c r="D593" s="242"/>
      <c r="E593" s="242"/>
      <c r="F593" s="242"/>
      <c r="G593" s="242"/>
      <c r="H593" s="221"/>
      <c r="I593" s="221"/>
      <c r="J593" s="221"/>
      <c r="K593" s="221"/>
      <c r="L593" s="221"/>
      <c r="M593" s="221"/>
      <c r="N593" s="220"/>
      <c r="O593" s="220"/>
      <c r="P593" s="220"/>
      <c r="Q593" s="220"/>
      <c r="R593" s="221"/>
      <c r="S593" s="221"/>
      <c r="T593" s="221"/>
      <c r="U593" s="221"/>
      <c r="V593" s="221"/>
      <c r="W593" s="221"/>
      <c r="X593" s="221"/>
      <c r="Y593" s="221"/>
      <c r="Z593" s="210"/>
      <c r="AA593" s="210"/>
      <c r="AB593" s="210"/>
      <c r="AC593" s="210"/>
      <c r="AD593" s="210"/>
      <c r="AE593" s="210"/>
      <c r="AF593" s="210"/>
      <c r="AG593" s="210" t="s">
        <v>265</v>
      </c>
      <c r="AH593" s="210"/>
      <c r="AI593" s="210"/>
      <c r="AJ593" s="210"/>
      <c r="AK593" s="210"/>
      <c r="AL593" s="210"/>
      <c r="AM593" s="210"/>
      <c r="AN593" s="210"/>
      <c r="AO593" s="210"/>
      <c r="AP593" s="210"/>
      <c r="AQ593" s="210"/>
      <c r="AR593" s="210"/>
      <c r="AS593" s="210"/>
      <c r="AT593" s="210"/>
      <c r="AU593" s="210"/>
      <c r="AV593" s="210"/>
      <c r="AW593" s="210"/>
      <c r="AX593" s="210"/>
      <c r="AY593" s="210"/>
      <c r="AZ593" s="210"/>
      <c r="BA593" s="241" t="str">
        <f>C593</f>
        <v>Ocelové zábradlí u anglického dvorku. Svařeno z ocelových profilů, kotvení do prefabrikované ŽB konstrukce opěrné zdi. Povrchová úprava žárovým pozinkováním. Včetně kotevního a montážního materiálu. Přesné rozměry a provedení výkres detailů.  Pro výrobek je požadováno zhotovení dodavatelské dokumentace.</v>
      </c>
      <c r="BB593" s="210"/>
      <c r="BC593" s="210"/>
      <c r="BD593" s="210"/>
      <c r="BE593" s="210"/>
      <c r="BF593" s="210"/>
      <c r="BG593" s="210"/>
      <c r="BH593" s="210"/>
    </row>
    <row r="594" spans="1:60" outlineLevel="2" x14ac:dyDescent="0.2">
      <c r="A594" s="217"/>
      <c r="B594" s="218"/>
      <c r="C594" s="263" t="s">
        <v>1845</v>
      </c>
      <c r="D594" s="251"/>
      <c r="E594" s="252">
        <v>5.8</v>
      </c>
      <c r="F594" s="221"/>
      <c r="G594" s="221"/>
      <c r="H594" s="221"/>
      <c r="I594" s="221"/>
      <c r="J594" s="221"/>
      <c r="K594" s="221"/>
      <c r="L594" s="221"/>
      <c r="M594" s="221"/>
      <c r="N594" s="220"/>
      <c r="O594" s="220"/>
      <c r="P594" s="220"/>
      <c r="Q594" s="220"/>
      <c r="R594" s="221"/>
      <c r="S594" s="221"/>
      <c r="T594" s="221"/>
      <c r="U594" s="221"/>
      <c r="V594" s="221"/>
      <c r="W594" s="221"/>
      <c r="X594" s="221"/>
      <c r="Y594" s="221"/>
      <c r="Z594" s="210"/>
      <c r="AA594" s="210"/>
      <c r="AB594" s="210"/>
      <c r="AC594" s="210"/>
      <c r="AD594" s="210"/>
      <c r="AE594" s="210"/>
      <c r="AF594" s="210"/>
      <c r="AG594" s="210" t="s">
        <v>319</v>
      </c>
      <c r="AH594" s="210">
        <v>0</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1" x14ac:dyDescent="0.2">
      <c r="A595" s="234">
        <v>210</v>
      </c>
      <c r="B595" s="235" t="s">
        <v>1846</v>
      </c>
      <c r="C595" s="245" t="s">
        <v>1847</v>
      </c>
      <c r="D595" s="236" t="s">
        <v>393</v>
      </c>
      <c r="E595" s="237">
        <v>5</v>
      </c>
      <c r="F595" s="238"/>
      <c r="G595" s="239">
        <f>ROUND(E595*F595,2)</f>
        <v>0</v>
      </c>
      <c r="H595" s="238"/>
      <c r="I595" s="239">
        <f>ROUND(E595*H595,2)</f>
        <v>0</v>
      </c>
      <c r="J595" s="238"/>
      <c r="K595" s="239">
        <f>ROUND(E595*J595,2)</f>
        <v>0</v>
      </c>
      <c r="L595" s="239">
        <v>21</v>
      </c>
      <c r="M595" s="239">
        <f>G595*(1+L595/100)</f>
        <v>0</v>
      </c>
      <c r="N595" s="237">
        <v>2.8500000000000001E-3</v>
      </c>
      <c r="O595" s="237">
        <f>ROUND(E595*N595,2)</f>
        <v>0.01</v>
      </c>
      <c r="P595" s="237">
        <v>0</v>
      </c>
      <c r="Q595" s="237">
        <f>ROUND(E595*P595,2)</f>
        <v>0</v>
      </c>
      <c r="R595" s="239"/>
      <c r="S595" s="239" t="s">
        <v>424</v>
      </c>
      <c r="T595" s="240" t="s">
        <v>260</v>
      </c>
      <c r="U595" s="221">
        <v>1.79</v>
      </c>
      <c r="V595" s="221">
        <f>ROUND(E595*U595,2)</f>
        <v>8.9499999999999993</v>
      </c>
      <c r="W595" s="221"/>
      <c r="X595" s="221" t="s">
        <v>348</v>
      </c>
      <c r="Y595" s="221" t="s">
        <v>262</v>
      </c>
      <c r="Z595" s="210"/>
      <c r="AA595" s="210"/>
      <c r="AB595" s="210"/>
      <c r="AC595" s="210"/>
      <c r="AD595" s="210"/>
      <c r="AE595" s="210"/>
      <c r="AF595" s="210"/>
      <c r="AG595" s="210" t="s">
        <v>349</v>
      </c>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2" x14ac:dyDescent="0.2">
      <c r="A596" s="217"/>
      <c r="B596" s="218"/>
      <c r="C596" s="246" t="s">
        <v>1848</v>
      </c>
      <c r="D596" s="242"/>
      <c r="E596" s="242"/>
      <c r="F596" s="242"/>
      <c r="G596" s="242"/>
      <c r="H596" s="221"/>
      <c r="I596" s="221"/>
      <c r="J596" s="221"/>
      <c r="K596" s="221"/>
      <c r="L596" s="221"/>
      <c r="M596" s="221"/>
      <c r="N596" s="220"/>
      <c r="O596" s="220"/>
      <c r="P596" s="220"/>
      <c r="Q596" s="220"/>
      <c r="R596" s="221"/>
      <c r="S596" s="221"/>
      <c r="T596" s="221"/>
      <c r="U596" s="221"/>
      <c r="V596" s="221"/>
      <c r="W596" s="221"/>
      <c r="X596" s="221"/>
      <c r="Y596" s="221"/>
      <c r="Z596" s="210"/>
      <c r="AA596" s="210"/>
      <c r="AB596" s="210"/>
      <c r="AC596" s="210"/>
      <c r="AD596" s="210"/>
      <c r="AE596" s="210"/>
      <c r="AF596" s="210"/>
      <c r="AG596" s="210" t="s">
        <v>265</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41" t="str">
        <f>C596</f>
        <v>Dodávka a montáž hliníkového komaxitovaného plechu RŠ do 300 mm - viditelné uchycení včetně kotevních prvků.</v>
      </c>
      <c r="BB596" s="210"/>
      <c r="BC596" s="210"/>
      <c r="BD596" s="210"/>
      <c r="BE596" s="210"/>
      <c r="BF596" s="210"/>
      <c r="BG596" s="210"/>
      <c r="BH596" s="210"/>
    </row>
    <row r="597" spans="1:60" outlineLevel="2" x14ac:dyDescent="0.2">
      <c r="A597" s="217"/>
      <c r="B597" s="218"/>
      <c r="C597" s="263" t="s">
        <v>1849</v>
      </c>
      <c r="D597" s="251"/>
      <c r="E597" s="252">
        <v>5</v>
      </c>
      <c r="F597" s="221"/>
      <c r="G597" s="221"/>
      <c r="H597" s="221"/>
      <c r="I597" s="221"/>
      <c r="J597" s="221"/>
      <c r="K597" s="221"/>
      <c r="L597" s="221"/>
      <c r="M597" s="221"/>
      <c r="N597" s="220"/>
      <c r="O597" s="220"/>
      <c r="P597" s="220"/>
      <c r="Q597" s="220"/>
      <c r="R597" s="221"/>
      <c r="S597" s="221"/>
      <c r="T597" s="221"/>
      <c r="U597" s="221"/>
      <c r="V597" s="221"/>
      <c r="W597" s="221"/>
      <c r="X597" s="221"/>
      <c r="Y597" s="221"/>
      <c r="Z597" s="210"/>
      <c r="AA597" s="210"/>
      <c r="AB597" s="210"/>
      <c r="AC597" s="210"/>
      <c r="AD597" s="210"/>
      <c r="AE597" s="210"/>
      <c r="AF597" s="210"/>
      <c r="AG597" s="210" t="s">
        <v>319</v>
      </c>
      <c r="AH597" s="210">
        <v>0</v>
      </c>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1" x14ac:dyDescent="0.2">
      <c r="A598" s="234">
        <v>211</v>
      </c>
      <c r="B598" s="235" t="s">
        <v>1850</v>
      </c>
      <c r="C598" s="245" t="s">
        <v>1851</v>
      </c>
      <c r="D598" s="236" t="s">
        <v>393</v>
      </c>
      <c r="E598" s="237">
        <v>1</v>
      </c>
      <c r="F598" s="238"/>
      <c r="G598" s="239">
        <f>ROUND(E598*F598,2)</f>
        <v>0</v>
      </c>
      <c r="H598" s="238"/>
      <c r="I598" s="239">
        <f>ROUND(E598*H598,2)</f>
        <v>0</v>
      </c>
      <c r="J598" s="238"/>
      <c r="K598" s="239">
        <f>ROUND(E598*J598,2)</f>
        <v>0</v>
      </c>
      <c r="L598" s="239">
        <v>21</v>
      </c>
      <c r="M598" s="239">
        <f>G598*(1+L598/100)</f>
        <v>0</v>
      </c>
      <c r="N598" s="237">
        <v>3.3800000000000002E-3</v>
      </c>
      <c r="O598" s="237">
        <f>ROUND(E598*N598,2)</f>
        <v>0</v>
      </c>
      <c r="P598" s="237">
        <v>0</v>
      </c>
      <c r="Q598" s="237">
        <f>ROUND(E598*P598,2)</f>
        <v>0</v>
      </c>
      <c r="R598" s="239"/>
      <c r="S598" s="239" t="s">
        <v>424</v>
      </c>
      <c r="T598" s="240" t="s">
        <v>260</v>
      </c>
      <c r="U598" s="221">
        <v>1.79</v>
      </c>
      <c r="V598" s="221">
        <f>ROUND(E598*U598,2)</f>
        <v>1.79</v>
      </c>
      <c r="W598" s="221"/>
      <c r="X598" s="221" t="s">
        <v>348</v>
      </c>
      <c r="Y598" s="221" t="s">
        <v>262</v>
      </c>
      <c r="Z598" s="210"/>
      <c r="AA598" s="210"/>
      <c r="AB598" s="210"/>
      <c r="AC598" s="210"/>
      <c r="AD598" s="210"/>
      <c r="AE598" s="210"/>
      <c r="AF598" s="210"/>
      <c r="AG598" s="210" t="s">
        <v>349</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2" x14ac:dyDescent="0.2">
      <c r="A599" s="217"/>
      <c r="B599" s="218"/>
      <c r="C599" s="246" t="s">
        <v>1848</v>
      </c>
      <c r="D599" s="242"/>
      <c r="E599" s="242"/>
      <c r="F599" s="242"/>
      <c r="G599" s="242"/>
      <c r="H599" s="221"/>
      <c r="I599" s="221"/>
      <c r="J599" s="221"/>
      <c r="K599" s="221"/>
      <c r="L599" s="221"/>
      <c r="M599" s="221"/>
      <c r="N599" s="220"/>
      <c r="O599" s="220"/>
      <c r="P599" s="220"/>
      <c r="Q599" s="220"/>
      <c r="R599" s="221"/>
      <c r="S599" s="221"/>
      <c r="T599" s="221"/>
      <c r="U599" s="221"/>
      <c r="V599" s="221"/>
      <c r="W599" s="221"/>
      <c r="X599" s="221"/>
      <c r="Y599" s="221"/>
      <c r="Z599" s="210"/>
      <c r="AA599" s="210"/>
      <c r="AB599" s="210"/>
      <c r="AC599" s="210"/>
      <c r="AD599" s="210"/>
      <c r="AE599" s="210"/>
      <c r="AF599" s="210"/>
      <c r="AG599" s="210" t="s">
        <v>265</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41" t="str">
        <f>C599</f>
        <v>Dodávka a montáž hliníkového komaxitovaného plechu RŠ do 300 mm - viditelné uchycení včetně kotevních prvků.</v>
      </c>
      <c r="BB599" s="210"/>
      <c r="BC599" s="210"/>
      <c r="BD599" s="210"/>
      <c r="BE599" s="210"/>
      <c r="BF599" s="210"/>
      <c r="BG599" s="210"/>
      <c r="BH599" s="210"/>
    </row>
    <row r="600" spans="1:60" outlineLevel="2" x14ac:dyDescent="0.2">
      <c r="A600" s="217"/>
      <c r="B600" s="218"/>
      <c r="C600" s="263" t="s">
        <v>1852</v>
      </c>
      <c r="D600" s="251"/>
      <c r="E600" s="252">
        <v>1</v>
      </c>
      <c r="F600" s="221"/>
      <c r="G600" s="221"/>
      <c r="H600" s="221"/>
      <c r="I600" s="221"/>
      <c r="J600" s="221"/>
      <c r="K600" s="221"/>
      <c r="L600" s="221"/>
      <c r="M600" s="221"/>
      <c r="N600" s="220"/>
      <c r="O600" s="220"/>
      <c r="P600" s="220"/>
      <c r="Q600" s="220"/>
      <c r="R600" s="221"/>
      <c r="S600" s="221"/>
      <c r="T600" s="221"/>
      <c r="U600" s="221"/>
      <c r="V600" s="221"/>
      <c r="W600" s="221"/>
      <c r="X600" s="221"/>
      <c r="Y600" s="221"/>
      <c r="Z600" s="210"/>
      <c r="AA600" s="210"/>
      <c r="AB600" s="210"/>
      <c r="AC600" s="210"/>
      <c r="AD600" s="210"/>
      <c r="AE600" s="210"/>
      <c r="AF600" s="210"/>
      <c r="AG600" s="210" t="s">
        <v>319</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ht="22.5" outlineLevel="1" x14ac:dyDescent="0.2">
      <c r="A601" s="234">
        <v>212</v>
      </c>
      <c r="B601" s="235" t="s">
        <v>1853</v>
      </c>
      <c r="C601" s="245" t="s">
        <v>1854</v>
      </c>
      <c r="D601" s="236" t="s">
        <v>393</v>
      </c>
      <c r="E601" s="237">
        <v>1</v>
      </c>
      <c r="F601" s="238"/>
      <c r="G601" s="239">
        <f>ROUND(E601*F601,2)</f>
        <v>0</v>
      </c>
      <c r="H601" s="238"/>
      <c r="I601" s="239">
        <f>ROUND(E601*H601,2)</f>
        <v>0</v>
      </c>
      <c r="J601" s="238"/>
      <c r="K601" s="239">
        <f>ROUND(E601*J601,2)</f>
        <v>0</v>
      </c>
      <c r="L601" s="239">
        <v>21</v>
      </c>
      <c r="M601" s="239">
        <f>G601*(1+L601/100)</f>
        <v>0</v>
      </c>
      <c r="N601" s="237">
        <v>4.5319999999999999E-2</v>
      </c>
      <c r="O601" s="237">
        <f>ROUND(E601*N601,2)</f>
        <v>0.05</v>
      </c>
      <c r="P601" s="237">
        <v>0</v>
      </c>
      <c r="Q601" s="237">
        <f>ROUND(E601*P601,2)</f>
        <v>0</v>
      </c>
      <c r="R601" s="239"/>
      <c r="S601" s="239" t="s">
        <v>424</v>
      </c>
      <c r="T601" s="240" t="s">
        <v>260</v>
      </c>
      <c r="U601" s="221">
        <v>2.3104800000000001</v>
      </c>
      <c r="V601" s="221">
        <f>ROUND(E601*U601,2)</f>
        <v>2.31</v>
      </c>
      <c r="W601" s="221"/>
      <c r="X601" s="221" t="s">
        <v>348</v>
      </c>
      <c r="Y601" s="221" t="s">
        <v>262</v>
      </c>
      <c r="Z601" s="210"/>
      <c r="AA601" s="210"/>
      <c r="AB601" s="210"/>
      <c r="AC601" s="210"/>
      <c r="AD601" s="210"/>
      <c r="AE601" s="210"/>
      <c r="AF601" s="210"/>
      <c r="AG601" s="210" t="s">
        <v>349</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ht="22.5" outlineLevel="2" x14ac:dyDescent="0.2">
      <c r="A602" s="217"/>
      <c r="B602" s="218"/>
      <c r="C602" s="246" t="s">
        <v>1855</v>
      </c>
      <c r="D602" s="242"/>
      <c r="E602" s="242"/>
      <c r="F602" s="242"/>
      <c r="G602" s="242"/>
      <c r="H602" s="221"/>
      <c r="I602" s="221"/>
      <c r="J602" s="221"/>
      <c r="K602" s="221"/>
      <c r="L602" s="221"/>
      <c r="M602" s="221"/>
      <c r="N602" s="220"/>
      <c r="O602" s="220"/>
      <c r="P602" s="220"/>
      <c r="Q602" s="220"/>
      <c r="R602" s="221"/>
      <c r="S602" s="221"/>
      <c r="T602" s="221"/>
      <c r="U602" s="221"/>
      <c r="V602" s="221"/>
      <c r="W602" s="221"/>
      <c r="X602" s="221"/>
      <c r="Y602" s="221"/>
      <c r="Z602" s="210"/>
      <c r="AA602" s="210"/>
      <c r="AB602" s="210"/>
      <c r="AC602" s="210"/>
      <c r="AD602" s="210"/>
      <c r="AE602" s="210"/>
      <c r="AF602" s="210"/>
      <c r="AG602" s="210" t="s">
        <v>265</v>
      </c>
      <c r="AH602" s="210"/>
      <c r="AI602" s="210"/>
      <c r="AJ602" s="210"/>
      <c r="AK602" s="210"/>
      <c r="AL602" s="210"/>
      <c r="AM602" s="210"/>
      <c r="AN602" s="210"/>
      <c r="AO602" s="210"/>
      <c r="AP602" s="210"/>
      <c r="AQ602" s="210"/>
      <c r="AR602" s="210"/>
      <c r="AS602" s="210"/>
      <c r="AT602" s="210"/>
      <c r="AU602" s="210"/>
      <c r="AV602" s="210"/>
      <c r="AW602" s="210"/>
      <c r="AX602" s="210"/>
      <c r="AY602" s="210"/>
      <c r="AZ602" s="210"/>
      <c r="BA602" s="241" t="str">
        <f>C602</f>
        <v>Okno vnitřní jednodílné pevné, protipožární. Zasklívací rám z ocelových ohýbaných profilů tvarově odpovídajících ocelovým zárubním řady Z8, Z9...</v>
      </c>
      <c r="BB602" s="210"/>
      <c r="BC602" s="210"/>
      <c r="BD602" s="210"/>
      <c r="BE602" s="210"/>
      <c r="BF602" s="210"/>
      <c r="BG602" s="210"/>
      <c r="BH602" s="210"/>
    </row>
    <row r="603" spans="1:60" ht="22.5" outlineLevel="3" x14ac:dyDescent="0.2">
      <c r="A603" s="217"/>
      <c r="B603" s="218"/>
      <c r="C603" s="247" t="s">
        <v>1856</v>
      </c>
      <c r="D603" s="243"/>
      <c r="E603" s="243"/>
      <c r="F603" s="243"/>
      <c r="G603" s="243"/>
      <c r="H603" s="221"/>
      <c r="I603" s="221"/>
      <c r="J603" s="221"/>
      <c r="K603" s="221"/>
      <c r="L603" s="221"/>
      <c r="M603" s="221"/>
      <c r="N603" s="220"/>
      <c r="O603" s="220"/>
      <c r="P603" s="220"/>
      <c r="Q603" s="220"/>
      <c r="R603" s="221"/>
      <c r="S603" s="221"/>
      <c r="T603" s="221"/>
      <c r="U603" s="221"/>
      <c r="V603" s="221"/>
      <c r="W603" s="221"/>
      <c r="X603" s="221"/>
      <c r="Y603" s="221"/>
      <c r="Z603" s="210"/>
      <c r="AA603" s="210"/>
      <c r="AB603" s="210"/>
      <c r="AC603" s="210"/>
      <c r="AD603" s="210"/>
      <c r="AE603" s="210"/>
      <c r="AF603" s="210"/>
      <c r="AG603" s="210" t="s">
        <v>265</v>
      </c>
      <c r="AH603" s="210"/>
      <c r="AI603" s="210"/>
      <c r="AJ603" s="210"/>
      <c r="AK603" s="210"/>
      <c r="AL603" s="210"/>
      <c r="AM603" s="210"/>
      <c r="AN603" s="210"/>
      <c r="AO603" s="210"/>
      <c r="AP603" s="210"/>
      <c r="AQ603" s="210"/>
      <c r="AR603" s="210"/>
      <c r="AS603" s="210"/>
      <c r="AT603" s="210"/>
      <c r="AU603" s="210"/>
      <c r="AV603" s="210"/>
      <c r="AW603" s="210"/>
      <c r="AX603" s="210"/>
      <c r="AY603" s="210"/>
      <c r="AZ603" s="210"/>
      <c r="BA603" s="241" t="str">
        <f>C603</f>
        <v>Povrchová úprava práškovým lakováním. Zasklení čirým bezpečnostním sklem. Požadavek na požární odolnost EW 15 C2-DP3. Pro výrobek je požadováno zhotovení dodavatelské dokumentace.</v>
      </c>
      <c r="BB603" s="210"/>
      <c r="BC603" s="210"/>
      <c r="BD603" s="210"/>
      <c r="BE603" s="210"/>
      <c r="BF603" s="210"/>
      <c r="BG603" s="210"/>
      <c r="BH603" s="210"/>
    </row>
    <row r="604" spans="1:60" outlineLevel="2" x14ac:dyDescent="0.2">
      <c r="A604" s="217"/>
      <c r="B604" s="218"/>
      <c r="C604" s="263" t="s">
        <v>1857</v>
      </c>
      <c r="D604" s="251"/>
      <c r="E604" s="252">
        <v>1</v>
      </c>
      <c r="F604" s="221"/>
      <c r="G604" s="221"/>
      <c r="H604" s="221"/>
      <c r="I604" s="221"/>
      <c r="J604" s="221"/>
      <c r="K604" s="221"/>
      <c r="L604" s="221"/>
      <c r="M604" s="221"/>
      <c r="N604" s="220"/>
      <c r="O604" s="220"/>
      <c r="P604" s="220"/>
      <c r="Q604" s="220"/>
      <c r="R604" s="221"/>
      <c r="S604" s="221"/>
      <c r="T604" s="221"/>
      <c r="U604" s="221"/>
      <c r="V604" s="221"/>
      <c r="W604" s="221"/>
      <c r="X604" s="221"/>
      <c r="Y604" s="221"/>
      <c r="Z604" s="210"/>
      <c r="AA604" s="210"/>
      <c r="AB604" s="210"/>
      <c r="AC604" s="210"/>
      <c r="AD604" s="210"/>
      <c r="AE604" s="210"/>
      <c r="AF604" s="210"/>
      <c r="AG604" s="210" t="s">
        <v>319</v>
      </c>
      <c r="AH604" s="210">
        <v>0</v>
      </c>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ht="22.5" outlineLevel="1" x14ac:dyDescent="0.2">
      <c r="A605" s="234">
        <v>213</v>
      </c>
      <c r="B605" s="235" t="s">
        <v>1858</v>
      </c>
      <c r="C605" s="245" t="s">
        <v>1859</v>
      </c>
      <c r="D605" s="236" t="s">
        <v>393</v>
      </c>
      <c r="E605" s="237">
        <v>1</v>
      </c>
      <c r="F605" s="238"/>
      <c r="G605" s="239">
        <f>ROUND(E605*F605,2)</f>
        <v>0</v>
      </c>
      <c r="H605" s="238"/>
      <c r="I605" s="239">
        <f>ROUND(E605*H605,2)</f>
        <v>0</v>
      </c>
      <c r="J605" s="238"/>
      <c r="K605" s="239">
        <f>ROUND(E605*J605,2)</f>
        <v>0</v>
      </c>
      <c r="L605" s="239">
        <v>21</v>
      </c>
      <c r="M605" s="239">
        <f>G605*(1+L605/100)</f>
        <v>0</v>
      </c>
      <c r="N605" s="237">
        <v>4.5319999999999999E-2</v>
      </c>
      <c r="O605" s="237">
        <f>ROUND(E605*N605,2)</f>
        <v>0.05</v>
      </c>
      <c r="P605" s="237">
        <v>0</v>
      </c>
      <c r="Q605" s="237">
        <f>ROUND(E605*P605,2)</f>
        <v>0</v>
      </c>
      <c r="R605" s="239"/>
      <c r="S605" s="239" t="s">
        <v>424</v>
      </c>
      <c r="T605" s="240" t="s">
        <v>260</v>
      </c>
      <c r="U605" s="221">
        <v>2.3104800000000001</v>
      </c>
      <c r="V605" s="221">
        <f>ROUND(E605*U605,2)</f>
        <v>2.31</v>
      </c>
      <c r="W605" s="221"/>
      <c r="X605" s="221" t="s">
        <v>348</v>
      </c>
      <c r="Y605" s="221" t="s">
        <v>262</v>
      </c>
      <c r="Z605" s="210"/>
      <c r="AA605" s="210"/>
      <c r="AB605" s="210"/>
      <c r="AC605" s="210"/>
      <c r="AD605" s="210"/>
      <c r="AE605" s="210"/>
      <c r="AF605" s="210"/>
      <c r="AG605" s="210" t="s">
        <v>349</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2" x14ac:dyDescent="0.2">
      <c r="A606" s="217"/>
      <c r="B606" s="218"/>
      <c r="C606" s="246" t="s">
        <v>1860</v>
      </c>
      <c r="D606" s="242"/>
      <c r="E606" s="242"/>
      <c r="F606" s="242"/>
      <c r="G606" s="242"/>
      <c r="H606" s="221"/>
      <c r="I606" s="221"/>
      <c r="J606" s="221"/>
      <c r="K606" s="221"/>
      <c r="L606" s="221"/>
      <c r="M606" s="221"/>
      <c r="N606" s="220"/>
      <c r="O606" s="220"/>
      <c r="P606" s="220"/>
      <c r="Q606" s="220"/>
      <c r="R606" s="221"/>
      <c r="S606" s="221"/>
      <c r="T606" s="221"/>
      <c r="U606" s="221"/>
      <c r="V606" s="221"/>
      <c r="W606" s="221"/>
      <c r="X606" s="221"/>
      <c r="Y606" s="221"/>
      <c r="Z606" s="210"/>
      <c r="AA606" s="210"/>
      <c r="AB606" s="210"/>
      <c r="AC606" s="210"/>
      <c r="AD606" s="210"/>
      <c r="AE606" s="210"/>
      <c r="AF606" s="210"/>
      <c r="AG606" s="210" t="s">
        <v>265</v>
      </c>
      <c r="AH606" s="210"/>
      <c r="AI606" s="210"/>
      <c r="AJ606" s="210"/>
      <c r="AK606" s="210"/>
      <c r="AL606" s="210"/>
      <c r="AM606" s="210"/>
      <c r="AN606" s="210"/>
      <c r="AO606" s="210"/>
      <c r="AP606" s="210"/>
      <c r="AQ606" s="210"/>
      <c r="AR606" s="210"/>
      <c r="AS606" s="210"/>
      <c r="AT606" s="210"/>
      <c r="AU606" s="210"/>
      <c r="AV606" s="210"/>
      <c r="AW606" s="210"/>
      <c r="AX606" s="210"/>
      <c r="AY606" s="210"/>
      <c r="AZ606" s="210"/>
      <c r="BA606" s="241" t="str">
        <f>C606</f>
        <v>Okno vnitřní jednodílné, pevné. Zasklívací rám z ocelových ohýbaných profilů tvarově odpovídajících ocelovým zárubním řady Z8, Z9...</v>
      </c>
      <c r="BB606" s="210"/>
      <c r="BC606" s="210"/>
      <c r="BD606" s="210"/>
      <c r="BE606" s="210"/>
      <c r="BF606" s="210"/>
      <c r="BG606" s="210"/>
      <c r="BH606" s="210"/>
    </row>
    <row r="607" spans="1:60" ht="22.5" outlineLevel="3" x14ac:dyDescent="0.2">
      <c r="A607" s="217"/>
      <c r="B607" s="218"/>
      <c r="C607" s="247" t="s">
        <v>1861</v>
      </c>
      <c r="D607" s="243"/>
      <c r="E607" s="243"/>
      <c r="F607" s="243"/>
      <c r="G607" s="243"/>
      <c r="H607" s="221"/>
      <c r="I607" s="221"/>
      <c r="J607" s="221"/>
      <c r="K607" s="221"/>
      <c r="L607" s="221"/>
      <c r="M607" s="221"/>
      <c r="N607" s="220"/>
      <c r="O607" s="220"/>
      <c r="P607" s="220"/>
      <c r="Q607" s="220"/>
      <c r="R607" s="221"/>
      <c r="S607" s="221"/>
      <c r="T607" s="221"/>
      <c r="U607" s="221"/>
      <c r="V607" s="221"/>
      <c r="W607" s="221"/>
      <c r="X607" s="221"/>
      <c r="Y607" s="221"/>
      <c r="Z607" s="210"/>
      <c r="AA607" s="210"/>
      <c r="AB607" s="210"/>
      <c r="AC607" s="210"/>
      <c r="AD607" s="210"/>
      <c r="AE607" s="210"/>
      <c r="AF607" s="210"/>
      <c r="AG607" s="210" t="s">
        <v>265</v>
      </c>
      <c r="AH607" s="210"/>
      <c r="AI607" s="210"/>
      <c r="AJ607" s="210"/>
      <c r="AK607" s="210"/>
      <c r="AL607" s="210"/>
      <c r="AM607" s="210"/>
      <c r="AN607" s="210"/>
      <c r="AO607" s="210"/>
      <c r="AP607" s="210"/>
      <c r="AQ607" s="210"/>
      <c r="AR607" s="210"/>
      <c r="AS607" s="210"/>
      <c r="AT607" s="210"/>
      <c r="AU607" s="210"/>
      <c r="AV607" s="210"/>
      <c r="AW607" s="210"/>
      <c r="AX607" s="210"/>
      <c r="AY607" s="210"/>
      <c r="AZ607" s="210"/>
      <c r="BA607" s="241" t="str">
        <f>C607</f>
        <v>Povrchová úprava práškovým lakováním. Zasklení čirým bezpečnostním sklem. Pro výrobek je požadováno zhotovení dodavatelské dokumentace.</v>
      </c>
      <c r="BB607" s="210"/>
      <c r="BC607" s="210"/>
      <c r="BD607" s="210"/>
      <c r="BE607" s="210"/>
      <c r="BF607" s="210"/>
      <c r="BG607" s="210"/>
      <c r="BH607" s="210"/>
    </row>
    <row r="608" spans="1:60" outlineLevel="2" x14ac:dyDescent="0.2">
      <c r="A608" s="217"/>
      <c r="B608" s="218"/>
      <c r="C608" s="263" t="s">
        <v>1862</v>
      </c>
      <c r="D608" s="251"/>
      <c r="E608" s="252">
        <v>1</v>
      </c>
      <c r="F608" s="221"/>
      <c r="G608" s="221"/>
      <c r="H608" s="221"/>
      <c r="I608" s="221"/>
      <c r="J608" s="221"/>
      <c r="K608" s="221"/>
      <c r="L608" s="221"/>
      <c r="M608" s="221"/>
      <c r="N608" s="220"/>
      <c r="O608" s="220"/>
      <c r="P608" s="220"/>
      <c r="Q608" s="220"/>
      <c r="R608" s="221"/>
      <c r="S608" s="221"/>
      <c r="T608" s="221"/>
      <c r="U608" s="221"/>
      <c r="V608" s="221"/>
      <c r="W608" s="221"/>
      <c r="X608" s="221"/>
      <c r="Y608" s="221"/>
      <c r="Z608" s="210"/>
      <c r="AA608" s="210"/>
      <c r="AB608" s="210"/>
      <c r="AC608" s="210"/>
      <c r="AD608" s="210"/>
      <c r="AE608" s="210"/>
      <c r="AF608" s="210"/>
      <c r="AG608" s="210" t="s">
        <v>319</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ht="22.5" outlineLevel="1" x14ac:dyDescent="0.2">
      <c r="A609" s="234">
        <v>214</v>
      </c>
      <c r="B609" s="235" t="s">
        <v>1863</v>
      </c>
      <c r="C609" s="245" t="s">
        <v>1864</v>
      </c>
      <c r="D609" s="236" t="s">
        <v>393</v>
      </c>
      <c r="E609" s="237">
        <v>4</v>
      </c>
      <c r="F609" s="238"/>
      <c r="G609" s="239">
        <f>ROUND(E609*F609,2)</f>
        <v>0</v>
      </c>
      <c r="H609" s="238"/>
      <c r="I609" s="239">
        <f>ROUND(E609*H609,2)</f>
        <v>0</v>
      </c>
      <c r="J609" s="238"/>
      <c r="K609" s="239">
        <f>ROUND(E609*J609,2)</f>
        <v>0</v>
      </c>
      <c r="L609" s="239">
        <v>21</v>
      </c>
      <c r="M609" s="239">
        <f>G609*(1+L609/100)</f>
        <v>0</v>
      </c>
      <c r="N609" s="237">
        <v>0</v>
      </c>
      <c r="O609" s="237">
        <f>ROUND(E609*N609,2)</f>
        <v>0</v>
      </c>
      <c r="P609" s="237">
        <v>0</v>
      </c>
      <c r="Q609" s="237">
        <f>ROUND(E609*P609,2)</f>
        <v>0</v>
      </c>
      <c r="R609" s="239"/>
      <c r="S609" s="239" t="s">
        <v>424</v>
      </c>
      <c r="T609" s="240" t="s">
        <v>260</v>
      </c>
      <c r="U609" s="221">
        <v>0</v>
      </c>
      <c r="V609" s="221">
        <f>ROUND(E609*U609,2)</f>
        <v>0</v>
      </c>
      <c r="W609" s="221"/>
      <c r="X609" s="221" t="s">
        <v>348</v>
      </c>
      <c r="Y609" s="221" t="s">
        <v>262</v>
      </c>
      <c r="Z609" s="210"/>
      <c r="AA609" s="210"/>
      <c r="AB609" s="210"/>
      <c r="AC609" s="210"/>
      <c r="AD609" s="210"/>
      <c r="AE609" s="210"/>
      <c r="AF609" s="210"/>
      <c r="AG609" s="210" t="s">
        <v>349</v>
      </c>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2" x14ac:dyDescent="0.2">
      <c r="A610" s="217"/>
      <c r="B610" s="218"/>
      <c r="C610" s="263" t="s">
        <v>1865</v>
      </c>
      <c r="D610" s="251"/>
      <c r="E610" s="252">
        <v>4</v>
      </c>
      <c r="F610" s="221"/>
      <c r="G610" s="221"/>
      <c r="H610" s="221"/>
      <c r="I610" s="221"/>
      <c r="J610" s="221"/>
      <c r="K610" s="221"/>
      <c r="L610" s="221"/>
      <c r="M610" s="221"/>
      <c r="N610" s="220"/>
      <c r="O610" s="220"/>
      <c r="P610" s="220"/>
      <c r="Q610" s="220"/>
      <c r="R610" s="221"/>
      <c r="S610" s="221"/>
      <c r="T610" s="221"/>
      <c r="U610" s="221"/>
      <c r="V610" s="221"/>
      <c r="W610" s="221"/>
      <c r="X610" s="221"/>
      <c r="Y610" s="221"/>
      <c r="Z610" s="210"/>
      <c r="AA610" s="210"/>
      <c r="AB610" s="210"/>
      <c r="AC610" s="210"/>
      <c r="AD610" s="210"/>
      <c r="AE610" s="210"/>
      <c r="AF610" s="210"/>
      <c r="AG610" s="210" t="s">
        <v>319</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ht="22.5" outlineLevel="1" x14ac:dyDescent="0.2">
      <c r="A611" s="234">
        <v>215</v>
      </c>
      <c r="B611" s="235" t="s">
        <v>1866</v>
      </c>
      <c r="C611" s="245" t="s">
        <v>1867</v>
      </c>
      <c r="D611" s="236" t="s">
        <v>393</v>
      </c>
      <c r="E611" s="237">
        <v>5</v>
      </c>
      <c r="F611" s="238"/>
      <c r="G611" s="239">
        <f>ROUND(E611*F611,2)</f>
        <v>0</v>
      </c>
      <c r="H611" s="238"/>
      <c r="I611" s="239">
        <f>ROUND(E611*H611,2)</f>
        <v>0</v>
      </c>
      <c r="J611" s="238"/>
      <c r="K611" s="239">
        <f>ROUND(E611*J611,2)</f>
        <v>0</v>
      </c>
      <c r="L611" s="239">
        <v>21</v>
      </c>
      <c r="M611" s="239">
        <f>G611*(1+L611/100)</f>
        <v>0</v>
      </c>
      <c r="N611" s="237">
        <v>0</v>
      </c>
      <c r="O611" s="237">
        <f>ROUND(E611*N611,2)</f>
        <v>0</v>
      </c>
      <c r="P611" s="237">
        <v>0</v>
      </c>
      <c r="Q611" s="237">
        <f>ROUND(E611*P611,2)</f>
        <v>0</v>
      </c>
      <c r="R611" s="239"/>
      <c r="S611" s="239" t="s">
        <v>424</v>
      </c>
      <c r="T611" s="240" t="s">
        <v>260</v>
      </c>
      <c r="U611" s="221">
        <v>0</v>
      </c>
      <c r="V611" s="221">
        <f>ROUND(E611*U611,2)</f>
        <v>0</v>
      </c>
      <c r="W611" s="221"/>
      <c r="X611" s="221" t="s">
        <v>348</v>
      </c>
      <c r="Y611" s="221" t="s">
        <v>262</v>
      </c>
      <c r="Z611" s="210"/>
      <c r="AA611" s="210"/>
      <c r="AB611" s="210"/>
      <c r="AC611" s="210"/>
      <c r="AD611" s="210"/>
      <c r="AE611" s="210"/>
      <c r="AF611" s="210"/>
      <c r="AG611" s="210" t="s">
        <v>349</v>
      </c>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2" x14ac:dyDescent="0.2">
      <c r="A612" s="217"/>
      <c r="B612" s="218"/>
      <c r="C612" s="263" t="s">
        <v>1868</v>
      </c>
      <c r="D612" s="251"/>
      <c r="E612" s="252">
        <v>5</v>
      </c>
      <c r="F612" s="221"/>
      <c r="G612" s="221"/>
      <c r="H612" s="221"/>
      <c r="I612" s="221"/>
      <c r="J612" s="221"/>
      <c r="K612" s="221"/>
      <c r="L612" s="221"/>
      <c r="M612" s="221"/>
      <c r="N612" s="220"/>
      <c r="O612" s="220"/>
      <c r="P612" s="220"/>
      <c r="Q612" s="220"/>
      <c r="R612" s="221"/>
      <c r="S612" s="221"/>
      <c r="T612" s="221"/>
      <c r="U612" s="221"/>
      <c r="V612" s="221"/>
      <c r="W612" s="221"/>
      <c r="X612" s="221"/>
      <c r="Y612" s="221"/>
      <c r="Z612" s="210"/>
      <c r="AA612" s="210"/>
      <c r="AB612" s="210"/>
      <c r="AC612" s="210"/>
      <c r="AD612" s="210"/>
      <c r="AE612" s="210"/>
      <c r="AF612" s="210"/>
      <c r="AG612" s="210" t="s">
        <v>319</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ht="22.5" outlineLevel="1" x14ac:dyDescent="0.2">
      <c r="A613" s="234">
        <v>216</v>
      </c>
      <c r="B613" s="235" t="s">
        <v>1869</v>
      </c>
      <c r="C613" s="245" t="s">
        <v>1870</v>
      </c>
      <c r="D613" s="236" t="s">
        <v>393</v>
      </c>
      <c r="E613" s="237">
        <v>2</v>
      </c>
      <c r="F613" s="238"/>
      <c r="G613" s="239">
        <f>ROUND(E613*F613,2)</f>
        <v>0</v>
      </c>
      <c r="H613" s="238"/>
      <c r="I613" s="239">
        <f>ROUND(E613*H613,2)</f>
        <v>0</v>
      </c>
      <c r="J613" s="238"/>
      <c r="K613" s="239">
        <f>ROUND(E613*J613,2)</f>
        <v>0</v>
      </c>
      <c r="L613" s="239">
        <v>21</v>
      </c>
      <c r="M613" s="239">
        <f>G613*(1+L613/100)</f>
        <v>0</v>
      </c>
      <c r="N613" s="237">
        <v>0</v>
      </c>
      <c r="O613" s="237">
        <f>ROUND(E613*N613,2)</f>
        <v>0</v>
      </c>
      <c r="P613" s="237">
        <v>0</v>
      </c>
      <c r="Q613" s="237">
        <f>ROUND(E613*P613,2)</f>
        <v>0</v>
      </c>
      <c r="R613" s="239"/>
      <c r="S613" s="239" t="s">
        <v>424</v>
      </c>
      <c r="T613" s="240" t="s">
        <v>260</v>
      </c>
      <c r="U613" s="221">
        <v>0</v>
      </c>
      <c r="V613" s="221">
        <f>ROUND(E613*U613,2)</f>
        <v>0</v>
      </c>
      <c r="W613" s="221"/>
      <c r="X613" s="221" t="s">
        <v>348</v>
      </c>
      <c r="Y613" s="221" t="s">
        <v>262</v>
      </c>
      <c r="Z613" s="210"/>
      <c r="AA613" s="210"/>
      <c r="AB613" s="210"/>
      <c r="AC613" s="210"/>
      <c r="AD613" s="210"/>
      <c r="AE613" s="210"/>
      <c r="AF613" s="210"/>
      <c r="AG613" s="210" t="s">
        <v>349</v>
      </c>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2" x14ac:dyDescent="0.2">
      <c r="A614" s="217"/>
      <c r="B614" s="218"/>
      <c r="C614" s="263" t="s">
        <v>1871</v>
      </c>
      <c r="D614" s="251"/>
      <c r="E614" s="252">
        <v>2</v>
      </c>
      <c r="F614" s="221"/>
      <c r="G614" s="221"/>
      <c r="H614" s="221"/>
      <c r="I614" s="221"/>
      <c r="J614" s="221"/>
      <c r="K614" s="221"/>
      <c r="L614" s="221"/>
      <c r="M614" s="221"/>
      <c r="N614" s="220"/>
      <c r="O614" s="220"/>
      <c r="P614" s="220"/>
      <c r="Q614" s="220"/>
      <c r="R614" s="221"/>
      <c r="S614" s="221"/>
      <c r="T614" s="221"/>
      <c r="U614" s="221"/>
      <c r="V614" s="221"/>
      <c r="W614" s="221"/>
      <c r="X614" s="221"/>
      <c r="Y614" s="221"/>
      <c r="Z614" s="210"/>
      <c r="AA614" s="210"/>
      <c r="AB614" s="210"/>
      <c r="AC614" s="210"/>
      <c r="AD614" s="210"/>
      <c r="AE614" s="210"/>
      <c r="AF614" s="210"/>
      <c r="AG614" s="210" t="s">
        <v>319</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1" x14ac:dyDescent="0.2">
      <c r="A615" s="254">
        <v>217</v>
      </c>
      <c r="B615" s="255" t="s">
        <v>1872</v>
      </c>
      <c r="C615" s="262" t="s">
        <v>1873</v>
      </c>
      <c r="D615" s="256" t="s">
        <v>393</v>
      </c>
      <c r="E615" s="257">
        <v>4</v>
      </c>
      <c r="F615" s="258"/>
      <c r="G615" s="259">
        <f>ROUND(E615*F615,2)</f>
        <v>0</v>
      </c>
      <c r="H615" s="258"/>
      <c r="I615" s="259">
        <f>ROUND(E615*H615,2)</f>
        <v>0</v>
      </c>
      <c r="J615" s="258"/>
      <c r="K615" s="259">
        <f>ROUND(E615*J615,2)</f>
        <v>0</v>
      </c>
      <c r="L615" s="259">
        <v>21</v>
      </c>
      <c r="M615" s="259">
        <f>G615*(1+L615/100)</f>
        <v>0</v>
      </c>
      <c r="N615" s="257">
        <v>5.5799999999999999E-3</v>
      </c>
      <c r="O615" s="257">
        <f>ROUND(E615*N615,2)</f>
        <v>0.02</v>
      </c>
      <c r="P615" s="257">
        <v>0</v>
      </c>
      <c r="Q615" s="257">
        <f>ROUND(E615*P615,2)</f>
        <v>0</v>
      </c>
      <c r="R615" s="259" t="s">
        <v>371</v>
      </c>
      <c r="S615" s="259" t="s">
        <v>259</v>
      </c>
      <c r="T615" s="260" t="s">
        <v>300</v>
      </c>
      <c r="U615" s="221">
        <v>0</v>
      </c>
      <c r="V615" s="221">
        <f>ROUND(E615*U615,2)</f>
        <v>0</v>
      </c>
      <c r="W615" s="221"/>
      <c r="X615" s="221" t="s">
        <v>372</v>
      </c>
      <c r="Y615" s="221" t="s">
        <v>262</v>
      </c>
      <c r="Z615" s="210"/>
      <c r="AA615" s="210"/>
      <c r="AB615" s="210"/>
      <c r="AC615" s="210"/>
      <c r="AD615" s="210"/>
      <c r="AE615" s="210"/>
      <c r="AF615" s="210"/>
      <c r="AG615" s="210" t="s">
        <v>373</v>
      </c>
      <c r="AH615" s="210"/>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ht="33.75" outlineLevel="1" x14ac:dyDescent="0.2">
      <c r="A616" s="234">
        <v>218</v>
      </c>
      <c r="B616" s="235" t="s">
        <v>1874</v>
      </c>
      <c r="C616" s="245" t="s">
        <v>1875</v>
      </c>
      <c r="D616" s="236" t="s">
        <v>298</v>
      </c>
      <c r="E616" s="237">
        <v>5.1711999999999998</v>
      </c>
      <c r="F616" s="238"/>
      <c r="G616" s="239">
        <f>ROUND(E616*F616,2)</f>
        <v>0</v>
      </c>
      <c r="H616" s="238"/>
      <c r="I616" s="239">
        <f>ROUND(E616*H616,2)</f>
        <v>0</v>
      </c>
      <c r="J616" s="238"/>
      <c r="K616" s="239">
        <f>ROUND(E616*J616,2)</f>
        <v>0</v>
      </c>
      <c r="L616" s="239">
        <v>21</v>
      </c>
      <c r="M616" s="239">
        <f>G616*(1+L616/100)</f>
        <v>0</v>
      </c>
      <c r="N616" s="237">
        <v>1.2E-2</v>
      </c>
      <c r="O616" s="237">
        <f>ROUND(E616*N616,2)</f>
        <v>0.06</v>
      </c>
      <c r="P616" s="237">
        <v>0</v>
      </c>
      <c r="Q616" s="237">
        <f>ROUND(E616*P616,2)</f>
        <v>0</v>
      </c>
      <c r="R616" s="239"/>
      <c r="S616" s="239" t="s">
        <v>424</v>
      </c>
      <c r="T616" s="240" t="s">
        <v>300</v>
      </c>
      <c r="U616" s="221">
        <v>0</v>
      </c>
      <c r="V616" s="221">
        <f>ROUND(E616*U616,2)</f>
        <v>0</v>
      </c>
      <c r="W616" s="221"/>
      <c r="X616" s="221" t="s">
        <v>372</v>
      </c>
      <c r="Y616" s="221" t="s">
        <v>262</v>
      </c>
      <c r="Z616" s="210"/>
      <c r="AA616" s="210"/>
      <c r="AB616" s="210"/>
      <c r="AC616" s="210"/>
      <c r="AD616" s="210"/>
      <c r="AE616" s="210"/>
      <c r="AF616" s="210"/>
      <c r="AG616" s="210" t="s">
        <v>373</v>
      </c>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ht="56.25" outlineLevel="2" x14ac:dyDescent="0.2">
      <c r="A617" s="217"/>
      <c r="B617" s="218"/>
      <c r="C617" s="246" t="s">
        <v>1876</v>
      </c>
      <c r="D617" s="242"/>
      <c r="E617" s="242"/>
      <c r="F617" s="242"/>
      <c r="G617" s="242"/>
      <c r="H617" s="221"/>
      <c r="I617" s="221"/>
      <c r="J617" s="221"/>
      <c r="K617" s="221"/>
      <c r="L617" s="221"/>
      <c r="M617" s="221"/>
      <c r="N617" s="220"/>
      <c r="O617" s="220"/>
      <c r="P617" s="220"/>
      <c r="Q617" s="220"/>
      <c r="R617" s="221"/>
      <c r="S617" s="221"/>
      <c r="T617" s="221"/>
      <c r="U617" s="221"/>
      <c r="V617" s="221"/>
      <c r="W617" s="221"/>
      <c r="X617" s="221"/>
      <c r="Y617" s="221"/>
      <c r="Z617" s="210"/>
      <c r="AA617" s="210"/>
      <c r="AB617" s="210"/>
      <c r="AC617" s="210"/>
      <c r="AD617" s="210"/>
      <c r="AE617" s="210"/>
      <c r="AF617" s="210"/>
      <c r="AG617" s="210" t="s">
        <v>265</v>
      </c>
      <c r="AH617" s="210"/>
      <c r="AI617" s="210"/>
      <c r="AJ617" s="210"/>
      <c r="AK617" s="210"/>
      <c r="AL617" s="210"/>
      <c r="AM617" s="210"/>
      <c r="AN617" s="210"/>
      <c r="AO617" s="210"/>
      <c r="AP617" s="210"/>
      <c r="AQ617" s="210"/>
      <c r="AR617" s="210"/>
      <c r="AS617" s="210"/>
      <c r="AT617" s="210"/>
      <c r="AU617" s="210"/>
      <c r="AV617" s="210"/>
      <c r="AW617" s="210"/>
      <c r="AX617" s="210"/>
      <c r="AY617" s="210"/>
      <c r="AZ617" s="210"/>
      <c r="BA617" s="241" t="str">
        <f>C617</f>
        <v>Rám a křídla z hliníkových profilů, povrchová úprava práškovým lakováním. Zasklení čirým bezpečnostním sklem, označení dle vyhlášky 398/2009 Sb., o obecných technických požadavcích zabezpečujících bezbariérové užívání staveb. Kování dveří - zámek vložkový v systému generálního klíče, vrchní kování s dělenými kruhovými štíty, klika – klika. Zámek cylindrický v systému generálního klíče. Zámek musí mít protipanikovou fukci – odjištění při otevření dveří zevnitř m.č.04 dle ČSN EN 179. Pro výrobek je požadováno zhotovení dodavatelské dokumentace.</v>
      </c>
      <c r="BB617" s="210"/>
      <c r="BC617" s="210"/>
      <c r="BD617" s="210"/>
      <c r="BE617" s="210"/>
      <c r="BF617" s="210"/>
      <c r="BG617" s="210"/>
      <c r="BH617" s="210"/>
    </row>
    <row r="618" spans="1:60" outlineLevel="2" x14ac:dyDescent="0.2">
      <c r="A618" s="217"/>
      <c r="B618" s="218"/>
      <c r="C618" s="263" t="s">
        <v>1825</v>
      </c>
      <c r="D618" s="251"/>
      <c r="E618" s="252">
        <v>5.1711999999999998</v>
      </c>
      <c r="F618" s="221"/>
      <c r="G618" s="221"/>
      <c r="H618" s="221"/>
      <c r="I618" s="221"/>
      <c r="J618" s="221"/>
      <c r="K618" s="221"/>
      <c r="L618" s="221"/>
      <c r="M618" s="221"/>
      <c r="N618" s="220"/>
      <c r="O618" s="220"/>
      <c r="P618" s="220"/>
      <c r="Q618" s="220"/>
      <c r="R618" s="221"/>
      <c r="S618" s="221"/>
      <c r="T618" s="221"/>
      <c r="U618" s="221"/>
      <c r="V618" s="221"/>
      <c r="W618" s="221"/>
      <c r="X618" s="221"/>
      <c r="Y618" s="221"/>
      <c r="Z618" s="210"/>
      <c r="AA618" s="210"/>
      <c r="AB618" s="210"/>
      <c r="AC618" s="210"/>
      <c r="AD618" s="210"/>
      <c r="AE618" s="210"/>
      <c r="AF618" s="210"/>
      <c r="AG618" s="210" t="s">
        <v>319</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ht="22.5" outlineLevel="1" x14ac:dyDescent="0.2">
      <c r="A619" s="234">
        <v>219</v>
      </c>
      <c r="B619" s="235" t="s">
        <v>1877</v>
      </c>
      <c r="C619" s="245" t="s">
        <v>1878</v>
      </c>
      <c r="D619" s="236" t="s">
        <v>393</v>
      </c>
      <c r="E619" s="237">
        <v>1</v>
      </c>
      <c r="F619" s="238"/>
      <c r="G619" s="239">
        <f>ROUND(E619*F619,2)</f>
        <v>0</v>
      </c>
      <c r="H619" s="238"/>
      <c r="I619" s="239">
        <f>ROUND(E619*H619,2)</f>
        <v>0</v>
      </c>
      <c r="J619" s="238"/>
      <c r="K619" s="239">
        <f>ROUND(E619*J619,2)</f>
        <v>0</v>
      </c>
      <c r="L619" s="239">
        <v>21</v>
      </c>
      <c r="M619" s="239">
        <f>G619*(1+L619/100)</f>
        <v>0</v>
      </c>
      <c r="N619" s="237">
        <v>9.8000000000000004E-2</v>
      </c>
      <c r="O619" s="237">
        <f>ROUND(E619*N619,2)</f>
        <v>0.1</v>
      </c>
      <c r="P619" s="237">
        <v>0</v>
      </c>
      <c r="Q619" s="237">
        <f>ROUND(E619*P619,2)</f>
        <v>0</v>
      </c>
      <c r="R619" s="239"/>
      <c r="S619" s="239" t="s">
        <v>424</v>
      </c>
      <c r="T619" s="240" t="s">
        <v>260</v>
      </c>
      <c r="U619" s="221">
        <v>0</v>
      </c>
      <c r="V619" s="221">
        <f>ROUND(E619*U619,2)</f>
        <v>0</v>
      </c>
      <c r="W619" s="221"/>
      <c r="X619" s="221" t="s">
        <v>372</v>
      </c>
      <c r="Y619" s="221" t="s">
        <v>262</v>
      </c>
      <c r="Z619" s="210"/>
      <c r="AA619" s="210"/>
      <c r="AB619" s="210"/>
      <c r="AC619" s="210"/>
      <c r="AD619" s="210"/>
      <c r="AE619" s="210"/>
      <c r="AF619" s="210"/>
      <c r="AG619" s="210" t="s">
        <v>373</v>
      </c>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ht="22.5" outlineLevel="2" x14ac:dyDescent="0.2">
      <c r="A620" s="217"/>
      <c r="B620" s="218"/>
      <c r="C620" s="246" t="s">
        <v>1879</v>
      </c>
      <c r="D620" s="242"/>
      <c r="E620" s="242"/>
      <c r="F620" s="242"/>
      <c r="G620" s="242"/>
      <c r="H620" s="221"/>
      <c r="I620" s="221"/>
      <c r="J620" s="221"/>
      <c r="K620" s="221"/>
      <c r="L620" s="221"/>
      <c r="M620" s="221"/>
      <c r="N620" s="220"/>
      <c r="O620" s="220"/>
      <c r="P620" s="220"/>
      <c r="Q620" s="220"/>
      <c r="R620" s="221"/>
      <c r="S620" s="221"/>
      <c r="T620" s="221"/>
      <c r="U620" s="221"/>
      <c r="V620" s="221"/>
      <c r="W620" s="221"/>
      <c r="X620" s="221"/>
      <c r="Y620" s="221"/>
      <c r="Z620" s="210"/>
      <c r="AA620" s="210"/>
      <c r="AB620" s="210"/>
      <c r="AC620" s="210"/>
      <c r="AD620" s="210"/>
      <c r="AE620" s="210"/>
      <c r="AF620" s="210"/>
      <c r="AG620" s="210" t="s">
        <v>265</v>
      </c>
      <c r="AH620" s="210"/>
      <c r="AI620" s="210"/>
      <c r="AJ620" s="210"/>
      <c r="AK620" s="210"/>
      <c r="AL620" s="210"/>
      <c r="AM620" s="210"/>
      <c r="AN620" s="210"/>
      <c r="AO620" s="210"/>
      <c r="AP620" s="210"/>
      <c r="AQ620" s="210"/>
      <c r="AR620" s="210"/>
      <c r="AS620" s="210"/>
      <c r="AT620" s="210"/>
      <c r="AU620" s="210"/>
      <c r="AV620" s="210"/>
      <c r="AW620" s="210"/>
      <c r="AX620" s="210"/>
      <c r="AY620" s="210"/>
      <c r="AZ620" s="210"/>
      <c r="BA620" s="241" t="str">
        <f>C620</f>
        <v>Povrchová úprava práškovým lakováním. Zasklení čirým bezpečnostním trojsklem s dithermálním rámečkem, označení dle vyhlášky 398/2009 Sb., o obecných technických požadavcích zabezpečujících bezbariérové užívání staveb.</v>
      </c>
      <c r="BB620" s="210"/>
      <c r="BC620" s="210"/>
      <c r="BD620" s="210"/>
      <c r="BE620" s="210"/>
      <c r="BF620" s="210"/>
      <c r="BG620" s="210"/>
      <c r="BH620" s="210"/>
    </row>
    <row r="621" spans="1:60" ht="22.5" outlineLevel="3" x14ac:dyDescent="0.2">
      <c r="A621" s="217"/>
      <c r="B621" s="218"/>
      <c r="C621" s="247" t="s">
        <v>1880</v>
      </c>
      <c r="D621" s="243"/>
      <c r="E621" s="243"/>
      <c r="F621" s="243"/>
      <c r="G621" s="243"/>
      <c r="H621" s="221"/>
      <c r="I621" s="221"/>
      <c r="J621" s="221"/>
      <c r="K621" s="221"/>
      <c r="L621" s="221"/>
      <c r="M621" s="221"/>
      <c r="N621" s="220"/>
      <c r="O621" s="220"/>
      <c r="P621" s="220"/>
      <c r="Q621" s="220"/>
      <c r="R621" s="221"/>
      <c r="S621" s="221"/>
      <c r="T621" s="221"/>
      <c r="U621" s="221"/>
      <c r="V621" s="221"/>
      <c r="W621" s="221"/>
      <c r="X621" s="221"/>
      <c r="Y621" s="221"/>
      <c r="Z621" s="210"/>
      <c r="AA621" s="210"/>
      <c r="AB621" s="210"/>
      <c r="AC621" s="210"/>
      <c r="AD621" s="210"/>
      <c r="AE621" s="210"/>
      <c r="AF621" s="210"/>
      <c r="AG621" s="210" t="s">
        <v>265</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41" t="str">
        <f>C621</f>
        <v>Kování dveří - zámek vložkový bezpečnostní v systému generálního klíče, klika-koule. Zámek musí mít protipanikovou fukci – odjištění při otevření dveří zevnitř dle ČSN EN 179. Pro výrobek je požadováno zhotovení dodavatelské dokumentace.</v>
      </c>
      <c r="BB621" s="210"/>
      <c r="BC621" s="210"/>
      <c r="BD621" s="210"/>
      <c r="BE621" s="210"/>
      <c r="BF621" s="210"/>
      <c r="BG621" s="210"/>
      <c r="BH621" s="210"/>
    </row>
    <row r="622" spans="1:60" outlineLevel="2" x14ac:dyDescent="0.2">
      <c r="A622" s="217"/>
      <c r="B622" s="218"/>
      <c r="C622" s="263" t="s">
        <v>1804</v>
      </c>
      <c r="D622" s="251"/>
      <c r="E622" s="252">
        <v>1</v>
      </c>
      <c r="F622" s="221"/>
      <c r="G622" s="221"/>
      <c r="H622" s="221"/>
      <c r="I622" s="221"/>
      <c r="J622" s="221"/>
      <c r="K622" s="221"/>
      <c r="L622" s="221"/>
      <c r="M622" s="221"/>
      <c r="N622" s="220"/>
      <c r="O622" s="220"/>
      <c r="P622" s="220"/>
      <c r="Q622" s="220"/>
      <c r="R622" s="221"/>
      <c r="S622" s="221"/>
      <c r="T622" s="221"/>
      <c r="U622" s="221"/>
      <c r="V622" s="221"/>
      <c r="W622" s="221"/>
      <c r="X622" s="221"/>
      <c r="Y622" s="221"/>
      <c r="Z622" s="210"/>
      <c r="AA622" s="210"/>
      <c r="AB622" s="210"/>
      <c r="AC622" s="210"/>
      <c r="AD622" s="210"/>
      <c r="AE622" s="210"/>
      <c r="AF622" s="210"/>
      <c r="AG622" s="210" t="s">
        <v>319</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ht="33.75" outlineLevel="1" x14ac:dyDescent="0.2">
      <c r="A623" s="234">
        <v>220</v>
      </c>
      <c r="B623" s="235" t="s">
        <v>1881</v>
      </c>
      <c r="C623" s="245" t="s">
        <v>1882</v>
      </c>
      <c r="D623" s="236" t="s">
        <v>393</v>
      </c>
      <c r="E623" s="237">
        <v>1</v>
      </c>
      <c r="F623" s="238"/>
      <c r="G623" s="239">
        <f>ROUND(E623*F623,2)</f>
        <v>0</v>
      </c>
      <c r="H623" s="238"/>
      <c r="I623" s="239">
        <f>ROUND(E623*H623,2)</f>
        <v>0</v>
      </c>
      <c r="J623" s="238"/>
      <c r="K623" s="239">
        <f>ROUND(E623*J623,2)</f>
        <v>0</v>
      </c>
      <c r="L623" s="239">
        <v>21</v>
      </c>
      <c r="M623" s="239">
        <f>G623*(1+L623/100)</f>
        <v>0</v>
      </c>
      <c r="N623" s="237">
        <v>0.17299999999999999</v>
      </c>
      <c r="O623" s="237">
        <f>ROUND(E623*N623,2)</f>
        <v>0.17</v>
      </c>
      <c r="P623" s="237">
        <v>0</v>
      </c>
      <c r="Q623" s="237">
        <f>ROUND(E623*P623,2)</f>
        <v>0</v>
      </c>
      <c r="R623" s="239"/>
      <c r="S623" s="239" t="s">
        <v>424</v>
      </c>
      <c r="T623" s="240" t="s">
        <v>260</v>
      </c>
      <c r="U623" s="221">
        <v>0</v>
      </c>
      <c r="V623" s="221">
        <f>ROUND(E623*U623,2)</f>
        <v>0</v>
      </c>
      <c r="W623" s="221"/>
      <c r="X623" s="221" t="s">
        <v>372</v>
      </c>
      <c r="Y623" s="221" t="s">
        <v>262</v>
      </c>
      <c r="Z623" s="210"/>
      <c r="AA623" s="210"/>
      <c r="AB623" s="210"/>
      <c r="AC623" s="210"/>
      <c r="AD623" s="210"/>
      <c r="AE623" s="210"/>
      <c r="AF623" s="210"/>
      <c r="AG623" s="210" t="s">
        <v>373</v>
      </c>
      <c r="AH623" s="210"/>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ht="56.25" outlineLevel="2" x14ac:dyDescent="0.2">
      <c r="A624" s="217"/>
      <c r="B624" s="218"/>
      <c r="C624" s="246" t="s">
        <v>1883</v>
      </c>
      <c r="D624" s="242"/>
      <c r="E624" s="242"/>
      <c r="F624" s="242"/>
      <c r="G624" s="242"/>
      <c r="H624" s="221"/>
      <c r="I624" s="221"/>
      <c r="J624" s="221"/>
      <c r="K624" s="221"/>
      <c r="L624" s="221"/>
      <c r="M624" s="221"/>
      <c r="N624" s="220"/>
      <c r="O624" s="220"/>
      <c r="P624" s="220"/>
      <c r="Q624" s="220"/>
      <c r="R624" s="221"/>
      <c r="S624" s="221"/>
      <c r="T624" s="221"/>
      <c r="U624" s="221"/>
      <c r="V624" s="221"/>
      <c r="W624" s="221"/>
      <c r="X624" s="221"/>
      <c r="Y624" s="221"/>
      <c r="Z624" s="210"/>
      <c r="AA624" s="210"/>
      <c r="AB624" s="210"/>
      <c r="AC624" s="210"/>
      <c r="AD624" s="210"/>
      <c r="AE624" s="210"/>
      <c r="AF624" s="210"/>
      <c r="AG624" s="210" t="s">
        <v>265</v>
      </c>
      <c r="AH624" s="210"/>
      <c r="AI624" s="210"/>
      <c r="AJ624" s="210"/>
      <c r="AK624" s="210"/>
      <c r="AL624" s="210"/>
      <c r="AM624" s="210"/>
      <c r="AN624" s="210"/>
      <c r="AO624" s="210"/>
      <c r="AP624" s="210"/>
      <c r="AQ624" s="210"/>
      <c r="AR624" s="210"/>
      <c r="AS624" s="210"/>
      <c r="AT624" s="210"/>
      <c r="AU624" s="210"/>
      <c r="AV624" s="210"/>
      <c r="AW624" s="210"/>
      <c r="AX624" s="210"/>
      <c r="AY624" s="210"/>
      <c r="AZ624" s="210"/>
      <c r="BA624" s="241" t="str">
        <f>C624</f>
        <v>Aretace pasivního křídla zapuštěným pákovým mechanizmem do podlahy a nadpraží. Povrchová úprava práškovým lakováním. Zasklení čirým bezpečnostním trojsklem s dithermálním rámečkem, označení dle vyhlášky 398/2009 Sb., o obecných technických požadavcích zabezpečujících bezbariérové užívání staveb.  Kování dveří - zámek vložkový bezpečnostní v systému generálního klíče, klika-koule. Integrovaný samozavírač hlavního křídla. Zámek musí mít protipanikovou fukci – odjištění při otevření dveří zevnitř dle ČSN EN 179. Pro výrobek je požadováno zhotovení dodavatelské dokumentace.</v>
      </c>
      <c r="BB624" s="210"/>
      <c r="BC624" s="210"/>
      <c r="BD624" s="210"/>
      <c r="BE624" s="210"/>
      <c r="BF624" s="210"/>
      <c r="BG624" s="210"/>
      <c r="BH624" s="210"/>
    </row>
    <row r="625" spans="1:60" outlineLevel="2" x14ac:dyDescent="0.2">
      <c r="A625" s="217"/>
      <c r="B625" s="218"/>
      <c r="C625" s="263" t="s">
        <v>1803</v>
      </c>
      <c r="D625" s="251"/>
      <c r="E625" s="252">
        <v>1</v>
      </c>
      <c r="F625" s="221"/>
      <c r="G625" s="221"/>
      <c r="H625" s="221"/>
      <c r="I625" s="221"/>
      <c r="J625" s="221"/>
      <c r="K625" s="221"/>
      <c r="L625" s="221"/>
      <c r="M625" s="221"/>
      <c r="N625" s="220"/>
      <c r="O625" s="220"/>
      <c r="P625" s="220"/>
      <c r="Q625" s="220"/>
      <c r="R625" s="221"/>
      <c r="S625" s="221"/>
      <c r="T625" s="221"/>
      <c r="U625" s="221"/>
      <c r="V625" s="221"/>
      <c r="W625" s="221"/>
      <c r="X625" s="221"/>
      <c r="Y625" s="221"/>
      <c r="Z625" s="210"/>
      <c r="AA625" s="210"/>
      <c r="AB625" s="210"/>
      <c r="AC625" s="210"/>
      <c r="AD625" s="210"/>
      <c r="AE625" s="210"/>
      <c r="AF625" s="210"/>
      <c r="AG625" s="210" t="s">
        <v>319</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ht="22.5" outlineLevel="1" x14ac:dyDescent="0.2">
      <c r="A626" s="254">
        <v>221</v>
      </c>
      <c r="B626" s="255" t="s">
        <v>1884</v>
      </c>
      <c r="C626" s="262" t="s">
        <v>1885</v>
      </c>
      <c r="D626" s="256" t="s">
        <v>393</v>
      </c>
      <c r="E626" s="257">
        <v>13</v>
      </c>
      <c r="F626" s="258"/>
      <c r="G626" s="259">
        <f>ROUND(E626*F626,2)</f>
        <v>0</v>
      </c>
      <c r="H626" s="258"/>
      <c r="I626" s="259">
        <f>ROUND(E626*H626,2)</f>
        <v>0</v>
      </c>
      <c r="J626" s="258"/>
      <c r="K626" s="259">
        <f>ROUND(E626*J626,2)</f>
        <v>0</v>
      </c>
      <c r="L626" s="259">
        <v>21</v>
      </c>
      <c r="M626" s="259">
        <f>G626*(1+L626/100)</f>
        <v>0</v>
      </c>
      <c r="N626" s="257">
        <v>3.2300000000000002E-2</v>
      </c>
      <c r="O626" s="257">
        <f>ROUND(E626*N626,2)</f>
        <v>0.42</v>
      </c>
      <c r="P626" s="257">
        <v>0</v>
      </c>
      <c r="Q626" s="257">
        <f>ROUND(E626*P626,2)</f>
        <v>0</v>
      </c>
      <c r="R626" s="259" t="s">
        <v>371</v>
      </c>
      <c r="S626" s="259" t="s">
        <v>259</v>
      </c>
      <c r="T626" s="260" t="s">
        <v>300</v>
      </c>
      <c r="U626" s="221">
        <v>0</v>
      </c>
      <c r="V626" s="221">
        <f>ROUND(E626*U626,2)</f>
        <v>0</v>
      </c>
      <c r="W626" s="221"/>
      <c r="X626" s="221" t="s">
        <v>372</v>
      </c>
      <c r="Y626" s="221" t="s">
        <v>262</v>
      </c>
      <c r="Z626" s="210"/>
      <c r="AA626" s="210"/>
      <c r="AB626" s="210"/>
      <c r="AC626" s="210"/>
      <c r="AD626" s="210"/>
      <c r="AE626" s="210"/>
      <c r="AF626" s="210"/>
      <c r="AG626" s="210" t="s">
        <v>373</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
      <c r="A627" s="234">
        <v>222</v>
      </c>
      <c r="B627" s="235" t="s">
        <v>1886</v>
      </c>
      <c r="C627" s="245" t="s">
        <v>1887</v>
      </c>
      <c r="D627" s="236" t="s">
        <v>298</v>
      </c>
      <c r="E627" s="237">
        <v>44.216999999999999</v>
      </c>
      <c r="F627" s="238"/>
      <c r="G627" s="239">
        <f>ROUND(E627*F627,2)</f>
        <v>0</v>
      </c>
      <c r="H627" s="238"/>
      <c r="I627" s="239">
        <f>ROUND(E627*H627,2)</f>
        <v>0</v>
      </c>
      <c r="J627" s="238"/>
      <c r="K627" s="239">
        <f>ROUND(E627*J627,2)</f>
        <v>0</v>
      </c>
      <c r="L627" s="239">
        <v>21</v>
      </c>
      <c r="M627" s="239">
        <f>G627*(1+L627/100)</f>
        <v>0</v>
      </c>
      <c r="N627" s="237">
        <v>0.02</v>
      </c>
      <c r="O627" s="237">
        <f>ROUND(E627*N627,2)</f>
        <v>0.88</v>
      </c>
      <c r="P627" s="237">
        <v>0</v>
      </c>
      <c r="Q627" s="237">
        <f>ROUND(E627*P627,2)</f>
        <v>0</v>
      </c>
      <c r="R627" s="239"/>
      <c r="S627" s="239" t="s">
        <v>424</v>
      </c>
      <c r="T627" s="240" t="s">
        <v>300</v>
      </c>
      <c r="U627" s="221">
        <v>0</v>
      </c>
      <c r="V627" s="221">
        <f>ROUND(E627*U627,2)</f>
        <v>0</v>
      </c>
      <c r="W627" s="221"/>
      <c r="X627" s="221" t="s">
        <v>372</v>
      </c>
      <c r="Y627" s="221" t="s">
        <v>262</v>
      </c>
      <c r="Z627" s="210"/>
      <c r="AA627" s="210"/>
      <c r="AB627" s="210"/>
      <c r="AC627" s="210"/>
      <c r="AD627" s="210"/>
      <c r="AE627" s="210"/>
      <c r="AF627" s="210"/>
      <c r="AG627" s="210" t="s">
        <v>373</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ht="33.75" outlineLevel="2" x14ac:dyDescent="0.2">
      <c r="A628" s="217"/>
      <c r="B628" s="218"/>
      <c r="C628" s="246" t="s">
        <v>1888</v>
      </c>
      <c r="D628" s="242"/>
      <c r="E628" s="242"/>
      <c r="F628" s="242"/>
      <c r="G628" s="242"/>
      <c r="H628" s="221"/>
      <c r="I628" s="221"/>
      <c r="J628" s="221"/>
      <c r="K628" s="221"/>
      <c r="L628" s="221"/>
      <c r="M628" s="221"/>
      <c r="N628" s="220"/>
      <c r="O628" s="220"/>
      <c r="P628" s="220"/>
      <c r="Q628" s="220"/>
      <c r="R628" s="221"/>
      <c r="S628" s="221"/>
      <c r="T628" s="221"/>
      <c r="U628" s="221"/>
      <c r="V628" s="221"/>
      <c r="W628" s="221"/>
      <c r="X628" s="221"/>
      <c r="Y628" s="221"/>
      <c r="Z628" s="210"/>
      <c r="AA628" s="210"/>
      <c r="AB628" s="210"/>
      <c r="AC628" s="210"/>
      <c r="AD628" s="210"/>
      <c r="AE628" s="210"/>
      <c r="AF628" s="210"/>
      <c r="AG628" s="210" t="s">
        <v>265</v>
      </c>
      <c r="AH628" s="210"/>
      <c r="AI628" s="210"/>
      <c r="AJ628" s="210"/>
      <c r="AK628" s="210"/>
      <c r="AL628" s="210"/>
      <c r="AM628" s="210"/>
      <c r="AN628" s="210"/>
      <c r="AO628" s="210"/>
      <c r="AP628" s="210"/>
      <c r="AQ628" s="210"/>
      <c r="AR628" s="210"/>
      <c r="AS628" s="210"/>
      <c r="AT628" s="210"/>
      <c r="AU628" s="210"/>
      <c r="AV628" s="210"/>
      <c r="AW628" s="210"/>
      <c r="AX628" s="210"/>
      <c r="AY628" s="210"/>
      <c r="AZ628" s="210"/>
      <c r="BA628" s="241" t="str">
        <f>C628</f>
        <v>Okno třídílné fixní s dovnitř otevíravou a výklopnou částí. Rám a křídla z hliníkových profilů s přerušeným tepelným mostem, povrchová úprava práškovým lakováním. Zasklení čirým bezpečnostním trojsklem s dithermálním rámečkem. Pro výrobek je požadováno zhotovení dodavatelské dokumentace.</v>
      </c>
      <c r="BB628" s="210"/>
      <c r="BC628" s="210"/>
      <c r="BD628" s="210"/>
      <c r="BE628" s="210"/>
      <c r="BF628" s="210"/>
      <c r="BG628" s="210"/>
      <c r="BH628" s="210"/>
    </row>
    <row r="629" spans="1:60" outlineLevel="2" x14ac:dyDescent="0.2">
      <c r="A629" s="217"/>
      <c r="B629" s="218"/>
      <c r="C629" s="263" t="s">
        <v>1889</v>
      </c>
      <c r="D629" s="251"/>
      <c r="E629" s="252">
        <v>19.584</v>
      </c>
      <c r="F629" s="221"/>
      <c r="G629" s="221"/>
      <c r="H629" s="221"/>
      <c r="I629" s="221"/>
      <c r="J629" s="221"/>
      <c r="K629" s="221"/>
      <c r="L629" s="221"/>
      <c r="M629" s="221"/>
      <c r="N629" s="220"/>
      <c r="O629" s="220"/>
      <c r="P629" s="220"/>
      <c r="Q629" s="220"/>
      <c r="R629" s="221"/>
      <c r="S629" s="221"/>
      <c r="T629" s="221"/>
      <c r="U629" s="221"/>
      <c r="V629" s="221"/>
      <c r="W629" s="221"/>
      <c r="X629" s="221"/>
      <c r="Y629" s="221"/>
      <c r="Z629" s="210"/>
      <c r="AA629" s="210"/>
      <c r="AB629" s="210"/>
      <c r="AC629" s="210"/>
      <c r="AD629" s="210"/>
      <c r="AE629" s="210"/>
      <c r="AF629" s="210"/>
      <c r="AG629" s="210" t="s">
        <v>319</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3" x14ac:dyDescent="0.2">
      <c r="A630" s="217"/>
      <c r="B630" s="218"/>
      <c r="C630" s="263" t="s">
        <v>1890</v>
      </c>
      <c r="D630" s="251"/>
      <c r="E630" s="252">
        <v>13.055999999999999</v>
      </c>
      <c r="F630" s="221"/>
      <c r="G630" s="221"/>
      <c r="H630" s="221"/>
      <c r="I630" s="221"/>
      <c r="J630" s="221"/>
      <c r="K630" s="221"/>
      <c r="L630" s="221"/>
      <c r="M630" s="221"/>
      <c r="N630" s="220"/>
      <c r="O630" s="220"/>
      <c r="P630" s="220"/>
      <c r="Q630" s="220"/>
      <c r="R630" s="221"/>
      <c r="S630" s="221"/>
      <c r="T630" s="221"/>
      <c r="U630" s="221"/>
      <c r="V630" s="221"/>
      <c r="W630" s="221"/>
      <c r="X630" s="221"/>
      <c r="Y630" s="221"/>
      <c r="Z630" s="210"/>
      <c r="AA630" s="210"/>
      <c r="AB630" s="210"/>
      <c r="AC630" s="210"/>
      <c r="AD630" s="210"/>
      <c r="AE630" s="210"/>
      <c r="AF630" s="210"/>
      <c r="AG630" s="210" t="s">
        <v>319</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3" x14ac:dyDescent="0.2">
      <c r="A631" s="217"/>
      <c r="B631" s="218"/>
      <c r="C631" s="263" t="s">
        <v>1891</v>
      </c>
      <c r="D631" s="251"/>
      <c r="E631" s="252">
        <v>7.8285</v>
      </c>
      <c r="F631" s="221"/>
      <c r="G631" s="221"/>
      <c r="H631" s="221"/>
      <c r="I631" s="221"/>
      <c r="J631" s="221"/>
      <c r="K631" s="221"/>
      <c r="L631" s="221"/>
      <c r="M631" s="221"/>
      <c r="N631" s="220"/>
      <c r="O631" s="220"/>
      <c r="P631" s="220"/>
      <c r="Q631" s="220"/>
      <c r="R631" s="221"/>
      <c r="S631" s="221"/>
      <c r="T631" s="221"/>
      <c r="U631" s="221"/>
      <c r="V631" s="221"/>
      <c r="W631" s="221"/>
      <c r="X631" s="221"/>
      <c r="Y631" s="221"/>
      <c r="Z631" s="210"/>
      <c r="AA631" s="210"/>
      <c r="AB631" s="210"/>
      <c r="AC631" s="210"/>
      <c r="AD631" s="210"/>
      <c r="AE631" s="210"/>
      <c r="AF631" s="210"/>
      <c r="AG631" s="210" t="s">
        <v>319</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3" x14ac:dyDescent="0.2">
      <c r="A632" s="217"/>
      <c r="B632" s="218"/>
      <c r="C632" s="263" t="s">
        <v>1892</v>
      </c>
      <c r="D632" s="251"/>
      <c r="E632" s="252">
        <v>3.7484999999999999</v>
      </c>
      <c r="F632" s="221"/>
      <c r="G632" s="221"/>
      <c r="H632" s="221"/>
      <c r="I632" s="221"/>
      <c r="J632" s="221"/>
      <c r="K632" s="221"/>
      <c r="L632" s="221"/>
      <c r="M632" s="221"/>
      <c r="N632" s="220"/>
      <c r="O632" s="220"/>
      <c r="P632" s="220"/>
      <c r="Q632" s="220"/>
      <c r="R632" s="221"/>
      <c r="S632" s="221"/>
      <c r="T632" s="221"/>
      <c r="U632" s="221"/>
      <c r="V632" s="221"/>
      <c r="W632" s="221"/>
      <c r="X632" s="221"/>
      <c r="Y632" s="221"/>
      <c r="Z632" s="210"/>
      <c r="AA632" s="210"/>
      <c r="AB632" s="210"/>
      <c r="AC632" s="210"/>
      <c r="AD632" s="210"/>
      <c r="AE632" s="210"/>
      <c r="AF632" s="210"/>
      <c r="AG632" s="210" t="s">
        <v>319</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34">
        <v>223</v>
      </c>
      <c r="B633" s="235" t="s">
        <v>1893</v>
      </c>
      <c r="C633" s="245" t="s">
        <v>1894</v>
      </c>
      <c r="D633" s="236" t="s">
        <v>298</v>
      </c>
      <c r="E633" s="237">
        <v>1.911</v>
      </c>
      <c r="F633" s="238"/>
      <c r="G633" s="239">
        <f>ROUND(E633*F633,2)</f>
        <v>0</v>
      </c>
      <c r="H633" s="238"/>
      <c r="I633" s="239">
        <f>ROUND(E633*H633,2)</f>
        <v>0</v>
      </c>
      <c r="J633" s="238"/>
      <c r="K633" s="239">
        <f>ROUND(E633*J633,2)</f>
        <v>0</v>
      </c>
      <c r="L633" s="239">
        <v>21</v>
      </c>
      <c r="M633" s="239">
        <f>G633*(1+L633/100)</f>
        <v>0</v>
      </c>
      <c r="N633" s="237">
        <v>0.02</v>
      </c>
      <c r="O633" s="237">
        <f>ROUND(E633*N633,2)</f>
        <v>0.04</v>
      </c>
      <c r="P633" s="237">
        <v>0</v>
      </c>
      <c r="Q633" s="237">
        <f>ROUND(E633*P633,2)</f>
        <v>0</v>
      </c>
      <c r="R633" s="239"/>
      <c r="S633" s="239" t="s">
        <v>424</v>
      </c>
      <c r="T633" s="240" t="s">
        <v>300</v>
      </c>
      <c r="U633" s="221">
        <v>0</v>
      </c>
      <c r="V633" s="221">
        <f>ROUND(E633*U633,2)</f>
        <v>0</v>
      </c>
      <c r="W633" s="221"/>
      <c r="X633" s="221" t="s">
        <v>372</v>
      </c>
      <c r="Y633" s="221" t="s">
        <v>262</v>
      </c>
      <c r="Z633" s="210"/>
      <c r="AA633" s="210"/>
      <c r="AB633" s="210"/>
      <c r="AC633" s="210"/>
      <c r="AD633" s="210"/>
      <c r="AE633" s="210"/>
      <c r="AF633" s="210"/>
      <c r="AG633" s="210" t="s">
        <v>373</v>
      </c>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ht="33.75" outlineLevel="2" x14ac:dyDescent="0.2">
      <c r="A634" s="217"/>
      <c r="B634" s="218"/>
      <c r="C634" s="246" t="s">
        <v>1895</v>
      </c>
      <c r="D634" s="242"/>
      <c r="E634" s="242"/>
      <c r="F634" s="242"/>
      <c r="G634" s="242"/>
      <c r="H634" s="221"/>
      <c r="I634" s="221"/>
      <c r="J634" s="221"/>
      <c r="K634" s="221"/>
      <c r="L634" s="221"/>
      <c r="M634" s="221"/>
      <c r="N634" s="220"/>
      <c r="O634" s="220"/>
      <c r="P634" s="220"/>
      <c r="Q634" s="220"/>
      <c r="R634" s="221"/>
      <c r="S634" s="221"/>
      <c r="T634" s="221"/>
      <c r="U634" s="221"/>
      <c r="V634" s="221"/>
      <c r="W634" s="221"/>
      <c r="X634" s="221"/>
      <c r="Y634" s="221"/>
      <c r="Z634" s="210"/>
      <c r="AA634" s="210"/>
      <c r="AB634" s="210"/>
      <c r="AC634" s="210"/>
      <c r="AD634" s="210"/>
      <c r="AE634" s="210"/>
      <c r="AF634" s="210"/>
      <c r="AG634" s="210" t="s">
        <v>265</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41" t="str">
        <f>C634</f>
        <v>Okno jednodílné dovnitř výklopné. Rám a křídlo z hliníkových profilů s přerušeným tepelným mostem, povrchová úprava práškovým lakováním. Zasklení čirým bezpečnostním trojsklem s dithermálním rámečkem. Včetně okenního kování a ovládací kličky.  Pro výrobek je požadováno zhotovení dodavatelské dokumentace.</v>
      </c>
      <c r="BB634" s="210"/>
      <c r="BC634" s="210"/>
      <c r="BD634" s="210"/>
      <c r="BE634" s="210"/>
      <c r="BF634" s="210"/>
      <c r="BG634" s="210"/>
      <c r="BH634" s="210"/>
    </row>
    <row r="635" spans="1:60" outlineLevel="2" x14ac:dyDescent="0.2">
      <c r="A635" s="217"/>
      <c r="B635" s="218"/>
      <c r="C635" s="263" t="s">
        <v>1896</v>
      </c>
      <c r="D635" s="251"/>
      <c r="E635" s="252">
        <v>1.911</v>
      </c>
      <c r="F635" s="221"/>
      <c r="G635" s="221"/>
      <c r="H635" s="221"/>
      <c r="I635" s="221"/>
      <c r="J635" s="221"/>
      <c r="K635" s="221"/>
      <c r="L635" s="221"/>
      <c r="M635" s="221"/>
      <c r="N635" s="220"/>
      <c r="O635" s="220"/>
      <c r="P635" s="220"/>
      <c r="Q635" s="220"/>
      <c r="R635" s="221"/>
      <c r="S635" s="221"/>
      <c r="T635" s="221"/>
      <c r="U635" s="221"/>
      <c r="V635" s="221"/>
      <c r="W635" s="221"/>
      <c r="X635" s="221"/>
      <c r="Y635" s="221"/>
      <c r="Z635" s="210"/>
      <c r="AA635" s="210"/>
      <c r="AB635" s="210"/>
      <c r="AC635" s="210"/>
      <c r="AD635" s="210"/>
      <c r="AE635" s="210"/>
      <c r="AF635" s="210"/>
      <c r="AG635" s="210" t="s">
        <v>319</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ht="22.5" outlineLevel="1" x14ac:dyDescent="0.2">
      <c r="A636" s="234">
        <v>224</v>
      </c>
      <c r="B636" s="235" t="s">
        <v>1897</v>
      </c>
      <c r="C636" s="245" t="s">
        <v>1898</v>
      </c>
      <c r="D636" s="236" t="s">
        <v>298</v>
      </c>
      <c r="E636" s="237">
        <v>7.6440000000000001</v>
      </c>
      <c r="F636" s="238"/>
      <c r="G636" s="239">
        <f>ROUND(E636*F636,2)</f>
        <v>0</v>
      </c>
      <c r="H636" s="238"/>
      <c r="I636" s="239">
        <f>ROUND(E636*H636,2)</f>
        <v>0</v>
      </c>
      <c r="J636" s="238"/>
      <c r="K636" s="239">
        <f>ROUND(E636*J636,2)</f>
        <v>0</v>
      </c>
      <c r="L636" s="239">
        <v>21</v>
      </c>
      <c r="M636" s="239">
        <f>G636*(1+L636/100)</f>
        <v>0</v>
      </c>
      <c r="N636" s="237">
        <v>0.02</v>
      </c>
      <c r="O636" s="237">
        <f>ROUND(E636*N636,2)</f>
        <v>0.15</v>
      </c>
      <c r="P636" s="237">
        <v>0</v>
      </c>
      <c r="Q636" s="237">
        <f>ROUND(E636*P636,2)</f>
        <v>0</v>
      </c>
      <c r="R636" s="239"/>
      <c r="S636" s="239" t="s">
        <v>424</v>
      </c>
      <c r="T636" s="240" t="s">
        <v>300</v>
      </c>
      <c r="U636" s="221">
        <v>0</v>
      </c>
      <c r="V636" s="221">
        <f>ROUND(E636*U636,2)</f>
        <v>0</v>
      </c>
      <c r="W636" s="221"/>
      <c r="X636" s="221" t="s">
        <v>372</v>
      </c>
      <c r="Y636" s="221" t="s">
        <v>262</v>
      </c>
      <c r="Z636" s="210"/>
      <c r="AA636" s="210"/>
      <c r="AB636" s="210"/>
      <c r="AC636" s="210"/>
      <c r="AD636" s="210"/>
      <c r="AE636" s="210"/>
      <c r="AF636" s="210"/>
      <c r="AG636" s="210" t="s">
        <v>373</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ht="33.75" outlineLevel="2" x14ac:dyDescent="0.2">
      <c r="A637" s="217"/>
      <c r="B637" s="218"/>
      <c r="C637" s="246" t="s">
        <v>1899</v>
      </c>
      <c r="D637" s="242"/>
      <c r="E637" s="242"/>
      <c r="F637" s="242"/>
      <c r="G637" s="242"/>
      <c r="H637" s="221"/>
      <c r="I637" s="221"/>
      <c r="J637" s="221"/>
      <c r="K637" s="221"/>
      <c r="L637" s="221"/>
      <c r="M637" s="221"/>
      <c r="N637" s="220"/>
      <c r="O637" s="220"/>
      <c r="P637" s="220"/>
      <c r="Q637" s="220"/>
      <c r="R637" s="221"/>
      <c r="S637" s="221"/>
      <c r="T637" s="221"/>
      <c r="U637" s="221"/>
      <c r="V637" s="221"/>
      <c r="W637" s="221"/>
      <c r="X637" s="221"/>
      <c r="Y637" s="221"/>
      <c r="Z637" s="210"/>
      <c r="AA637" s="210"/>
      <c r="AB637" s="210"/>
      <c r="AC637" s="210"/>
      <c r="AD637" s="210"/>
      <c r="AE637" s="210"/>
      <c r="AF637" s="210"/>
      <c r="AG637" s="210" t="s">
        <v>265</v>
      </c>
      <c r="AH637" s="210"/>
      <c r="AI637" s="210"/>
      <c r="AJ637" s="210"/>
      <c r="AK637" s="210"/>
      <c r="AL637" s="210"/>
      <c r="AM637" s="210"/>
      <c r="AN637" s="210"/>
      <c r="AO637" s="210"/>
      <c r="AP637" s="210"/>
      <c r="AQ637" s="210"/>
      <c r="AR637" s="210"/>
      <c r="AS637" s="210"/>
      <c r="AT637" s="210"/>
      <c r="AU637" s="210"/>
      <c r="AV637" s="210"/>
      <c r="AW637" s="210"/>
      <c r="AX637" s="210"/>
      <c r="AY637" s="210"/>
      <c r="AZ637" s="210"/>
      <c r="BA637" s="241" t="str">
        <f>C637</f>
        <v>Okno jednodílné dovnitř otevíravé a výklopné. Rám a křídlo z hliníkových profilů s přerušeným tepelným mostem, povrchová úprava práškovým lakováním. Zasklení čirým bezpečnostním trojsklem s dithermálním rámečkem. Včetně okenního kování a ovládací kličky. Pro výrobek je požadováno zhotovení dodavatelské dokumentace.</v>
      </c>
      <c r="BB637" s="210"/>
      <c r="BC637" s="210"/>
      <c r="BD637" s="210"/>
      <c r="BE637" s="210"/>
      <c r="BF637" s="210"/>
      <c r="BG637" s="210"/>
      <c r="BH637" s="210"/>
    </row>
    <row r="638" spans="1:60" outlineLevel="2" x14ac:dyDescent="0.2">
      <c r="A638" s="217"/>
      <c r="B638" s="218"/>
      <c r="C638" s="263" t="s">
        <v>1900</v>
      </c>
      <c r="D638" s="251"/>
      <c r="E638" s="252">
        <v>7.6440000000000001</v>
      </c>
      <c r="F638" s="221"/>
      <c r="G638" s="221"/>
      <c r="H638" s="221"/>
      <c r="I638" s="221"/>
      <c r="J638" s="221"/>
      <c r="K638" s="221"/>
      <c r="L638" s="221"/>
      <c r="M638" s="221"/>
      <c r="N638" s="220"/>
      <c r="O638" s="220"/>
      <c r="P638" s="220"/>
      <c r="Q638" s="220"/>
      <c r="R638" s="221"/>
      <c r="S638" s="221"/>
      <c r="T638" s="221"/>
      <c r="U638" s="221"/>
      <c r="V638" s="221"/>
      <c r="W638" s="221"/>
      <c r="X638" s="221"/>
      <c r="Y638" s="221"/>
      <c r="Z638" s="210"/>
      <c r="AA638" s="210"/>
      <c r="AB638" s="210"/>
      <c r="AC638" s="210"/>
      <c r="AD638" s="210"/>
      <c r="AE638" s="210"/>
      <c r="AF638" s="210"/>
      <c r="AG638" s="210" t="s">
        <v>319</v>
      </c>
      <c r="AH638" s="210">
        <v>0</v>
      </c>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
      <c r="A639" s="254">
        <v>225</v>
      </c>
      <c r="B639" s="255" t="s">
        <v>1901</v>
      </c>
      <c r="C639" s="262" t="s">
        <v>1902</v>
      </c>
      <c r="D639" s="256" t="s">
        <v>393</v>
      </c>
      <c r="E639" s="257">
        <v>55</v>
      </c>
      <c r="F639" s="258"/>
      <c r="G639" s="259">
        <f>ROUND(E639*F639,2)</f>
        <v>0</v>
      </c>
      <c r="H639" s="258"/>
      <c r="I639" s="259">
        <f>ROUND(E639*H639,2)</f>
        <v>0</v>
      </c>
      <c r="J639" s="258"/>
      <c r="K639" s="259">
        <f>ROUND(E639*J639,2)</f>
        <v>0</v>
      </c>
      <c r="L639" s="259">
        <v>21</v>
      </c>
      <c r="M639" s="259">
        <f>G639*(1+L639/100)</f>
        <v>0</v>
      </c>
      <c r="N639" s="257">
        <v>0</v>
      </c>
      <c r="O639" s="257">
        <f>ROUND(E639*N639,2)</f>
        <v>0</v>
      </c>
      <c r="P639" s="257">
        <v>0</v>
      </c>
      <c r="Q639" s="257">
        <f>ROUND(E639*P639,2)</f>
        <v>0</v>
      </c>
      <c r="R639" s="259" t="s">
        <v>371</v>
      </c>
      <c r="S639" s="259" t="s">
        <v>259</v>
      </c>
      <c r="T639" s="260" t="s">
        <v>300</v>
      </c>
      <c r="U639" s="221">
        <v>0</v>
      </c>
      <c r="V639" s="221">
        <f>ROUND(E639*U639,2)</f>
        <v>0</v>
      </c>
      <c r="W639" s="221"/>
      <c r="X639" s="221" t="s">
        <v>372</v>
      </c>
      <c r="Y639" s="221" t="s">
        <v>262</v>
      </c>
      <c r="Z639" s="210"/>
      <c r="AA639" s="210"/>
      <c r="AB639" s="210"/>
      <c r="AC639" s="210"/>
      <c r="AD639" s="210"/>
      <c r="AE639" s="210"/>
      <c r="AF639" s="210"/>
      <c r="AG639" s="210" t="s">
        <v>373</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34">
        <v>226</v>
      </c>
      <c r="B640" s="235" t="s">
        <v>1013</v>
      </c>
      <c r="C640" s="245" t="s">
        <v>1903</v>
      </c>
      <c r="D640" s="236" t="s">
        <v>400</v>
      </c>
      <c r="E640" s="237">
        <v>2.0825</v>
      </c>
      <c r="F640" s="238"/>
      <c r="G640" s="239">
        <f>ROUND(E640*F640,2)</f>
        <v>0</v>
      </c>
      <c r="H640" s="238"/>
      <c r="I640" s="239">
        <f>ROUND(E640*H640,2)</f>
        <v>0</v>
      </c>
      <c r="J640" s="238"/>
      <c r="K640" s="239">
        <f>ROUND(E640*J640,2)</f>
        <v>0</v>
      </c>
      <c r="L640" s="239">
        <v>21</v>
      </c>
      <c r="M640" s="239">
        <f>G640*(1+L640/100)</f>
        <v>0</v>
      </c>
      <c r="N640" s="237">
        <v>0</v>
      </c>
      <c r="O640" s="237">
        <f>ROUND(E640*N640,2)</f>
        <v>0</v>
      </c>
      <c r="P640" s="237">
        <v>0</v>
      </c>
      <c r="Q640" s="237">
        <f>ROUND(E640*P640,2)</f>
        <v>0</v>
      </c>
      <c r="R640" s="239" t="s">
        <v>1252</v>
      </c>
      <c r="S640" s="239" t="s">
        <v>259</v>
      </c>
      <c r="T640" s="240" t="s">
        <v>300</v>
      </c>
      <c r="U640" s="221">
        <v>3.327</v>
      </c>
      <c r="V640" s="221">
        <f>ROUND(E640*U640,2)</f>
        <v>6.93</v>
      </c>
      <c r="W640" s="221"/>
      <c r="X640" s="221" t="s">
        <v>401</v>
      </c>
      <c r="Y640" s="221" t="s">
        <v>262</v>
      </c>
      <c r="Z640" s="210"/>
      <c r="AA640" s="210"/>
      <c r="AB640" s="210"/>
      <c r="AC640" s="210"/>
      <c r="AD640" s="210"/>
      <c r="AE640" s="210"/>
      <c r="AF640" s="210"/>
      <c r="AG640" s="210" t="s">
        <v>402</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2" x14ac:dyDescent="0.2">
      <c r="A641" s="217"/>
      <c r="B641" s="218"/>
      <c r="C641" s="261" t="s">
        <v>1616</v>
      </c>
      <c r="D641" s="253"/>
      <c r="E641" s="253"/>
      <c r="F641" s="253"/>
      <c r="G641" s="253"/>
      <c r="H641" s="221"/>
      <c r="I641" s="221"/>
      <c r="J641" s="221"/>
      <c r="K641" s="221"/>
      <c r="L641" s="221"/>
      <c r="M641" s="221"/>
      <c r="N641" s="220"/>
      <c r="O641" s="220"/>
      <c r="P641" s="220"/>
      <c r="Q641" s="220"/>
      <c r="R641" s="221"/>
      <c r="S641" s="221"/>
      <c r="T641" s="221"/>
      <c r="U641" s="221"/>
      <c r="V641" s="221"/>
      <c r="W641" s="221"/>
      <c r="X641" s="221"/>
      <c r="Y641" s="221"/>
      <c r="Z641" s="210"/>
      <c r="AA641" s="210"/>
      <c r="AB641" s="210"/>
      <c r="AC641" s="210"/>
      <c r="AD641" s="210"/>
      <c r="AE641" s="210"/>
      <c r="AF641" s="210"/>
      <c r="AG641" s="210" t="s">
        <v>304</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x14ac:dyDescent="0.2">
      <c r="A642" s="224" t="s">
        <v>254</v>
      </c>
      <c r="B642" s="225" t="s">
        <v>186</v>
      </c>
      <c r="C642" s="244" t="s">
        <v>187</v>
      </c>
      <c r="D642" s="226"/>
      <c r="E642" s="227"/>
      <c r="F642" s="228"/>
      <c r="G642" s="228">
        <f>SUMIF(AG643:AG662,"&lt;&gt;NOR",G643:G662)</f>
        <v>0</v>
      </c>
      <c r="H642" s="228"/>
      <c r="I642" s="228">
        <f>SUM(I643:I662)</f>
        <v>0</v>
      </c>
      <c r="J642" s="228"/>
      <c r="K642" s="228">
        <f>SUM(K643:K662)</f>
        <v>0</v>
      </c>
      <c r="L642" s="228"/>
      <c r="M642" s="228">
        <f>SUM(M643:M662)</f>
        <v>0</v>
      </c>
      <c r="N642" s="227"/>
      <c r="O642" s="227">
        <f>SUM(O643:O662)</f>
        <v>0.78</v>
      </c>
      <c r="P642" s="227"/>
      <c r="Q642" s="227">
        <f>SUM(Q643:Q662)</f>
        <v>0</v>
      </c>
      <c r="R642" s="228"/>
      <c r="S642" s="228"/>
      <c r="T642" s="229"/>
      <c r="U642" s="223"/>
      <c r="V642" s="223">
        <f>SUM(V643:V662)</f>
        <v>34.57</v>
      </c>
      <c r="W642" s="223"/>
      <c r="X642" s="223"/>
      <c r="Y642" s="223"/>
      <c r="AG642" t="s">
        <v>255</v>
      </c>
    </row>
    <row r="643" spans="1:60" outlineLevel="1" x14ac:dyDescent="0.2">
      <c r="A643" s="234">
        <v>227</v>
      </c>
      <c r="B643" s="235" t="s">
        <v>1904</v>
      </c>
      <c r="C643" s="245" t="s">
        <v>1905</v>
      </c>
      <c r="D643" s="236" t="s">
        <v>298</v>
      </c>
      <c r="E643" s="237">
        <v>28.58</v>
      </c>
      <c r="F643" s="238"/>
      <c r="G643" s="239">
        <f>ROUND(E643*F643,2)</f>
        <v>0</v>
      </c>
      <c r="H643" s="238"/>
      <c r="I643" s="239">
        <f>ROUND(E643*H643,2)</f>
        <v>0</v>
      </c>
      <c r="J643" s="238"/>
      <c r="K643" s="239">
        <f>ROUND(E643*J643,2)</f>
        <v>0</v>
      </c>
      <c r="L643" s="239">
        <v>21</v>
      </c>
      <c r="M643" s="239">
        <f>G643*(1+L643/100)</f>
        <v>0</v>
      </c>
      <c r="N643" s="237">
        <v>2.1000000000000001E-4</v>
      </c>
      <c r="O643" s="237">
        <f>ROUND(E643*N643,2)</f>
        <v>0.01</v>
      </c>
      <c r="P643" s="237">
        <v>0</v>
      </c>
      <c r="Q643" s="237">
        <f>ROUND(E643*P643,2)</f>
        <v>0</v>
      </c>
      <c r="R643" s="239" t="s">
        <v>1906</v>
      </c>
      <c r="S643" s="239" t="s">
        <v>259</v>
      </c>
      <c r="T643" s="240" t="s">
        <v>300</v>
      </c>
      <c r="U643" s="221">
        <v>0.05</v>
      </c>
      <c r="V643" s="221">
        <f>ROUND(E643*U643,2)</f>
        <v>1.43</v>
      </c>
      <c r="W643" s="221"/>
      <c r="X643" s="221" t="s">
        <v>301</v>
      </c>
      <c r="Y643" s="221" t="s">
        <v>262</v>
      </c>
      <c r="Z643" s="210"/>
      <c r="AA643" s="210"/>
      <c r="AB643" s="210"/>
      <c r="AC643" s="210"/>
      <c r="AD643" s="210"/>
      <c r="AE643" s="210"/>
      <c r="AF643" s="210"/>
      <c r="AG643" s="210" t="s">
        <v>302</v>
      </c>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2" x14ac:dyDescent="0.2">
      <c r="A644" s="217"/>
      <c r="B644" s="218"/>
      <c r="C644" s="263" t="s">
        <v>1907</v>
      </c>
      <c r="D644" s="251"/>
      <c r="E644" s="252">
        <v>28.58</v>
      </c>
      <c r="F644" s="221"/>
      <c r="G644" s="221"/>
      <c r="H644" s="221"/>
      <c r="I644" s="221"/>
      <c r="J644" s="221"/>
      <c r="K644" s="221"/>
      <c r="L644" s="221"/>
      <c r="M644" s="221"/>
      <c r="N644" s="220"/>
      <c r="O644" s="220"/>
      <c r="P644" s="220"/>
      <c r="Q644" s="220"/>
      <c r="R644" s="221"/>
      <c r="S644" s="221"/>
      <c r="T644" s="221"/>
      <c r="U644" s="221"/>
      <c r="V644" s="221"/>
      <c r="W644" s="221"/>
      <c r="X644" s="221"/>
      <c r="Y644" s="221"/>
      <c r="Z644" s="210"/>
      <c r="AA644" s="210"/>
      <c r="AB644" s="210"/>
      <c r="AC644" s="210"/>
      <c r="AD644" s="210"/>
      <c r="AE644" s="210"/>
      <c r="AF644" s="210"/>
      <c r="AG644" s="210" t="s">
        <v>319</v>
      </c>
      <c r="AH644" s="210">
        <v>5</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ht="22.5" outlineLevel="1" x14ac:dyDescent="0.2">
      <c r="A645" s="234">
        <v>228</v>
      </c>
      <c r="B645" s="235" t="s">
        <v>1908</v>
      </c>
      <c r="C645" s="245" t="s">
        <v>1909</v>
      </c>
      <c r="D645" s="236" t="s">
        <v>298</v>
      </c>
      <c r="E645" s="237">
        <v>28.58</v>
      </c>
      <c r="F645" s="238"/>
      <c r="G645" s="239">
        <f>ROUND(E645*F645,2)</f>
        <v>0</v>
      </c>
      <c r="H645" s="238"/>
      <c r="I645" s="239">
        <f>ROUND(E645*H645,2)</f>
        <v>0</v>
      </c>
      <c r="J645" s="238"/>
      <c r="K645" s="239">
        <f>ROUND(E645*J645,2)</f>
        <v>0</v>
      </c>
      <c r="L645" s="239">
        <v>21</v>
      </c>
      <c r="M645" s="239">
        <f>G645*(1+L645/100)</f>
        <v>0</v>
      </c>
      <c r="N645" s="237">
        <v>5.0400000000000002E-3</v>
      </c>
      <c r="O645" s="237">
        <f>ROUND(E645*N645,2)</f>
        <v>0.14000000000000001</v>
      </c>
      <c r="P645" s="237">
        <v>0</v>
      </c>
      <c r="Q645" s="237">
        <f>ROUND(E645*P645,2)</f>
        <v>0</v>
      </c>
      <c r="R645" s="239" t="s">
        <v>1906</v>
      </c>
      <c r="S645" s="239" t="s">
        <v>259</v>
      </c>
      <c r="T645" s="240" t="s">
        <v>300</v>
      </c>
      <c r="U645" s="221">
        <v>0.97799999999999998</v>
      </c>
      <c r="V645" s="221">
        <f>ROUND(E645*U645,2)</f>
        <v>27.95</v>
      </c>
      <c r="W645" s="221"/>
      <c r="X645" s="221" t="s">
        <v>301</v>
      </c>
      <c r="Y645" s="221" t="s">
        <v>262</v>
      </c>
      <c r="Z645" s="210"/>
      <c r="AA645" s="210"/>
      <c r="AB645" s="210"/>
      <c r="AC645" s="210"/>
      <c r="AD645" s="210"/>
      <c r="AE645" s="210"/>
      <c r="AF645" s="210"/>
      <c r="AG645" s="210" t="s">
        <v>302</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2" x14ac:dyDescent="0.2">
      <c r="A646" s="217"/>
      <c r="B646" s="218"/>
      <c r="C646" s="263" t="s">
        <v>1910</v>
      </c>
      <c r="D646" s="251"/>
      <c r="E646" s="252">
        <v>13.83</v>
      </c>
      <c r="F646" s="221"/>
      <c r="G646" s="221"/>
      <c r="H646" s="221"/>
      <c r="I646" s="221"/>
      <c r="J646" s="221"/>
      <c r="K646" s="221"/>
      <c r="L646" s="221"/>
      <c r="M646" s="221"/>
      <c r="N646" s="220"/>
      <c r="O646" s="220"/>
      <c r="P646" s="220"/>
      <c r="Q646" s="220"/>
      <c r="R646" s="221"/>
      <c r="S646" s="221"/>
      <c r="T646" s="221"/>
      <c r="U646" s="221"/>
      <c r="V646" s="221"/>
      <c r="W646" s="221"/>
      <c r="X646" s="221"/>
      <c r="Y646" s="221"/>
      <c r="Z646" s="210"/>
      <c r="AA646" s="210"/>
      <c r="AB646" s="210"/>
      <c r="AC646" s="210"/>
      <c r="AD646" s="210"/>
      <c r="AE646" s="210"/>
      <c r="AF646" s="210"/>
      <c r="AG646" s="210" t="s">
        <v>319</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3" x14ac:dyDescent="0.2">
      <c r="A647" s="217"/>
      <c r="B647" s="218"/>
      <c r="C647" s="263" t="s">
        <v>1911</v>
      </c>
      <c r="D647" s="251"/>
      <c r="E647" s="252">
        <v>10.47</v>
      </c>
      <c r="F647" s="221"/>
      <c r="G647" s="221"/>
      <c r="H647" s="221"/>
      <c r="I647" s="221"/>
      <c r="J647" s="221"/>
      <c r="K647" s="221"/>
      <c r="L647" s="221"/>
      <c r="M647" s="221"/>
      <c r="N647" s="220"/>
      <c r="O647" s="220"/>
      <c r="P647" s="220"/>
      <c r="Q647" s="220"/>
      <c r="R647" s="221"/>
      <c r="S647" s="221"/>
      <c r="T647" s="221"/>
      <c r="U647" s="221"/>
      <c r="V647" s="221"/>
      <c r="W647" s="221"/>
      <c r="X647" s="221"/>
      <c r="Y647" s="221"/>
      <c r="Z647" s="210"/>
      <c r="AA647" s="210"/>
      <c r="AB647" s="210"/>
      <c r="AC647" s="210"/>
      <c r="AD647" s="210"/>
      <c r="AE647" s="210"/>
      <c r="AF647" s="210"/>
      <c r="AG647" s="210" t="s">
        <v>319</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3" x14ac:dyDescent="0.2">
      <c r="A648" s="217"/>
      <c r="B648" s="218"/>
      <c r="C648" s="263" t="s">
        <v>1912</v>
      </c>
      <c r="D648" s="251"/>
      <c r="E648" s="252">
        <v>1.87</v>
      </c>
      <c r="F648" s="221"/>
      <c r="G648" s="221"/>
      <c r="H648" s="221"/>
      <c r="I648" s="221"/>
      <c r="J648" s="221"/>
      <c r="K648" s="221"/>
      <c r="L648" s="221"/>
      <c r="M648" s="221"/>
      <c r="N648" s="220"/>
      <c r="O648" s="220"/>
      <c r="P648" s="220"/>
      <c r="Q648" s="220"/>
      <c r="R648" s="221"/>
      <c r="S648" s="221"/>
      <c r="T648" s="221"/>
      <c r="U648" s="221"/>
      <c r="V648" s="221"/>
      <c r="W648" s="221"/>
      <c r="X648" s="221"/>
      <c r="Y648" s="221"/>
      <c r="Z648" s="210"/>
      <c r="AA648" s="210"/>
      <c r="AB648" s="210"/>
      <c r="AC648" s="210"/>
      <c r="AD648" s="210"/>
      <c r="AE648" s="210"/>
      <c r="AF648" s="210"/>
      <c r="AG648" s="210" t="s">
        <v>319</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3" x14ac:dyDescent="0.2">
      <c r="A649" s="217"/>
      <c r="B649" s="218"/>
      <c r="C649" s="263" t="s">
        <v>1913</v>
      </c>
      <c r="D649" s="251"/>
      <c r="E649" s="252">
        <v>2.41</v>
      </c>
      <c r="F649" s="221"/>
      <c r="G649" s="221"/>
      <c r="H649" s="221"/>
      <c r="I649" s="221"/>
      <c r="J649" s="221"/>
      <c r="K649" s="221"/>
      <c r="L649" s="221"/>
      <c r="M649" s="221"/>
      <c r="N649" s="220"/>
      <c r="O649" s="220"/>
      <c r="P649" s="220"/>
      <c r="Q649" s="220"/>
      <c r="R649" s="221"/>
      <c r="S649" s="221"/>
      <c r="T649" s="221"/>
      <c r="U649" s="221"/>
      <c r="V649" s="221"/>
      <c r="W649" s="221"/>
      <c r="X649" s="221"/>
      <c r="Y649" s="221"/>
      <c r="Z649" s="210"/>
      <c r="AA649" s="210"/>
      <c r="AB649" s="210"/>
      <c r="AC649" s="210"/>
      <c r="AD649" s="210"/>
      <c r="AE649" s="210"/>
      <c r="AF649" s="210"/>
      <c r="AG649" s="210" t="s">
        <v>319</v>
      </c>
      <c r="AH649" s="210">
        <v>0</v>
      </c>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ht="33.75" outlineLevel="1" x14ac:dyDescent="0.2">
      <c r="A650" s="234">
        <v>229</v>
      </c>
      <c r="B650" s="235" t="s">
        <v>1914</v>
      </c>
      <c r="C650" s="245" t="s">
        <v>1915</v>
      </c>
      <c r="D650" s="236" t="s">
        <v>309</v>
      </c>
      <c r="E650" s="237">
        <v>7.1</v>
      </c>
      <c r="F650" s="238"/>
      <c r="G650" s="239">
        <f>ROUND(E650*F650,2)</f>
        <v>0</v>
      </c>
      <c r="H650" s="238"/>
      <c r="I650" s="239">
        <f>ROUND(E650*H650,2)</f>
        <v>0</v>
      </c>
      <c r="J650" s="238"/>
      <c r="K650" s="239">
        <f>ROUND(E650*J650,2)</f>
        <v>0</v>
      </c>
      <c r="L650" s="239">
        <v>21</v>
      </c>
      <c r="M650" s="239">
        <f>G650*(1+L650/100)</f>
        <v>0</v>
      </c>
      <c r="N650" s="237">
        <v>1.3999999999999999E-4</v>
      </c>
      <c r="O650" s="237">
        <f>ROUND(E650*N650,2)</f>
        <v>0</v>
      </c>
      <c r="P650" s="237">
        <v>0</v>
      </c>
      <c r="Q650" s="237">
        <f>ROUND(E650*P650,2)</f>
        <v>0</v>
      </c>
      <c r="R650" s="239" t="s">
        <v>1906</v>
      </c>
      <c r="S650" s="239" t="s">
        <v>259</v>
      </c>
      <c r="T650" s="240" t="s">
        <v>300</v>
      </c>
      <c r="U650" s="221">
        <v>0.15</v>
      </c>
      <c r="V650" s="221">
        <f>ROUND(E650*U650,2)</f>
        <v>1.07</v>
      </c>
      <c r="W650" s="221"/>
      <c r="X650" s="221" t="s">
        <v>301</v>
      </c>
      <c r="Y650" s="221" t="s">
        <v>262</v>
      </c>
      <c r="Z650" s="210"/>
      <c r="AA650" s="210"/>
      <c r="AB650" s="210"/>
      <c r="AC650" s="210"/>
      <c r="AD650" s="210"/>
      <c r="AE650" s="210"/>
      <c r="AF650" s="210"/>
      <c r="AG650" s="210" t="s">
        <v>302</v>
      </c>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2" x14ac:dyDescent="0.2">
      <c r="A651" s="217"/>
      <c r="B651" s="218"/>
      <c r="C651" s="263" t="s">
        <v>1916</v>
      </c>
      <c r="D651" s="251"/>
      <c r="E651" s="252">
        <v>7.1</v>
      </c>
      <c r="F651" s="221"/>
      <c r="G651" s="221"/>
      <c r="H651" s="221"/>
      <c r="I651" s="221"/>
      <c r="J651" s="221"/>
      <c r="K651" s="221"/>
      <c r="L651" s="221"/>
      <c r="M651" s="221"/>
      <c r="N651" s="220"/>
      <c r="O651" s="220"/>
      <c r="P651" s="220"/>
      <c r="Q651" s="220"/>
      <c r="R651" s="221"/>
      <c r="S651" s="221"/>
      <c r="T651" s="221"/>
      <c r="U651" s="221"/>
      <c r="V651" s="221"/>
      <c r="W651" s="221"/>
      <c r="X651" s="221"/>
      <c r="Y651" s="221"/>
      <c r="Z651" s="210"/>
      <c r="AA651" s="210"/>
      <c r="AB651" s="210"/>
      <c r="AC651" s="210"/>
      <c r="AD651" s="210"/>
      <c r="AE651" s="210"/>
      <c r="AF651" s="210"/>
      <c r="AG651" s="210" t="s">
        <v>319</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34">
        <v>230</v>
      </c>
      <c r="B652" s="235" t="s">
        <v>1917</v>
      </c>
      <c r="C652" s="245" t="s">
        <v>1918</v>
      </c>
      <c r="D652" s="236" t="s">
        <v>309</v>
      </c>
      <c r="E652" s="237">
        <v>40.93</v>
      </c>
      <c r="F652" s="238"/>
      <c r="G652" s="239">
        <f>ROUND(E652*F652,2)</f>
        <v>0</v>
      </c>
      <c r="H652" s="238"/>
      <c r="I652" s="239">
        <f>ROUND(E652*H652,2)</f>
        <v>0</v>
      </c>
      <c r="J652" s="238"/>
      <c r="K652" s="239">
        <f>ROUND(E652*J652,2)</f>
        <v>0</v>
      </c>
      <c r="L652" s="239">
        <v>21</v>
      </c>
      <c r="M652" s="239">
        <f>G652*(1+L652/100)</f>
        <v>0</v>
      </c>
      <c r="N652" s="237">
        <v>4.0000000000000003E-5</v>
      </c>
      <c r="O652" s="237">
        <f>ROUND(E652*N652,2)</f>
        <v>0</v>
      </c>
      <c r="P652" s="237">
        <v>0</v>
      </c>
      <c r="Q652" s="237">
        <f>ROUND(E652*P652,2)</f>
        <v>0</v>
      </c>
      <c r="R652" s="239" t="s">
        <v>1906</v>
      </c>
      <c r="S652" s="239" t="s">
        <v>259</v>
      </c>
      <c r="T652" s="240" t="s">
        <v>300</v>
      </c>
      <c r="U652" s="221">
        <v>7.0000000000000007E-2</v>
      </c>
      <c r="V652" s="221">
        <f>ROUND(E652*U652,2)</f>
        <v>2.87</v>
      </c>
      <c r="W652" s="221"/>
      <c r="X652" s="221" t="s">
        <v>301</v>
      </c>
      <c r="Y652" s="221" t="s">
        <v>262</v>
      </c>
      <c r="Z652" s="210"/>
      <c r="AA652" s="210"/>
      <c r="AB652" s="210"/>
      <c r="AC652" s="210"/>
      <c r="AD652" s="210"/>
      <c r="AE652" s="210"/>
      <c r="AF652" s="210"/>
      <c r="AG652" s="210" t="s">
        <v>302</v>
      </c>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2" x14ac:dyDescent="0.2">
      <c r="A653" s="217"/>
      <c r="B653" s="218"/>
      <c r="C653" s="246" t="s">
        <v>1919</v>
      </c>
      <c r="D653" s="242"/>
      <c r="E653" s="242"/>
      <c r="F653" s="242"/>
      <c r="G653" s="242"/>
      <c r="H653" s="221"/>
      <c r="I653" s="221"/>
      <c r="J653" s="221"/>
      <c r="K653" s="221"/>
      <c r="L653" s="221"/>
      <c r="M653" s="221"/>
      <c r="N653" s="220"/>
      <c r="O653" s="220"/>
      <c r="P653" s="220"/>
      <c r="Q653" s="220"/>
      <c r="R653" s="221"/>
      <c r="S653" s="221"/>
      <c r="T653" s="221"/>
      <c r="U653" s="221"/>
      <c r="V653" s="221"/>
      <c r="W653" s="221"/>
      <c r="X653" s="221"/>
      <c r="Y653" s="221"/>
      <c r="Z653" s="210"/>
      <c r="AA653" s="210"/>
      <c r="AB653" s="210"/>
      <c r="AC653" s="210"/>
      <c r="AD653" s="210"/>
      <c r="AE653" s="210"/>
      <c r="AF653" s="210"/>
      <c r="AG653" s="210" t="s">
        <v>265</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2" x14ac:dyDescent="0.2">
      <c r="A654" s="217"/>
      <c r="B654" s="218"/>
      <c r="C654" s="263" t="s">
        <v>1920</v>
      </c>
      <c r="D654" s="251"/>
      <c r="E654" s="252">
        <v>16.329999999999998</v>
      </c>
      <c r="F654" s="221"/>
      <c r="G654" s="221"/>
      <c r="H654" s="221"/>
      <c r="I654" s="221"/>
      <c r="J654" s="221"/>
      <c r="K654" s="221"/>
      <c r="L654" s="221"/>
      <c r="M654" s="221"/>
      <c r="N654" s="220"/>
      <c r="O654" s="220"/>
      <c r="P654" s="220"/>
      <c r="Q654" s="220"/>
      <c r="R654" s="221"/>
      <c r="S654" s="221"/>
      <c r="T654" s="221"/>
      <c r="U654" s="221"/>
      <c r="V654" s="221"/>
      <c r="W654" s="221"/>
      <c r="X654" s="221"/>
      <c r="Y654" s="221"/>
      <c r="Z654" s="210"/>
      <c r="AA654" s="210"/>
      <c r="AB654" s="210"/>
      <c r="AC654" s="210"/>
      <c r="AD654" s="210"/>
      <c r="AE654" s="210"/>
      <c r="AF654" s="210"/>
      <c r="AG654" s="210" t="s">
        <v>319</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3" x14ac:dyDescent="0.2">
      <c r="A655" s="217"/>
      <c r="B655" s="218"/>
      <c r="C655" s="263" t="s">
        <v>1921</v>
      </c>
      <c r="D655" s="251"/>
      <c r="E655" s="252">
        <v>13.14</v>
      </c>
      <c r="F655" s="221"/>
      <c r="G655" s="221"/>
      <c r="H655" s="221"/>
      <c r="I655" s="221"/>
      <c r="J655" s="221"/>
      <c r="K655" s="221"/>
      <c r="L655" s="221"/>
      <c r="M655" s="221"/>
      <c r="N655" s="220"/>
      <c r="O655" s="220"/>
      <c r="P655" s="220"/>
      <c r="Q655" s="220"/>
      <c r="R655" s="221"/>
      <c r="S655" s="221"/>
      <c r="T655" s="221"/>
      <c r="U655" s="221"/>
      <c r="V655" s="221"/>
      <c r="W655" s="221"/>
      <c r="X655" s="221"/>
      <c r="Y655" s="221"/>
      <c r="Z655" s="210"/>
      <c r="AA655" s="210"/>
      <c r="AB655" s="210"/>
      <c r="AC655" s="210"/>
      <c r="AD655" s="210"/>
      <c r="AE655" s="210"/>
      <c r="AF655" s="210"/>
      <c r="AG655" s="210" t="s">
        <v>319</v>
      </c>
      <c r="AH655" s="210">
        <v>0</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3" x14ac:dyDescent="0.2">
      <c r="A656" s="217"/>
      <c r="B656" s="218"/>
      <c r="C656" s="263" t="s">
        <v>1922</v>
      </c>
      <c r="D656" s="251"/>
      <c r="E656" s="252">
        <v>5.36</v>
      </c>
      <c r="F656" s="221"/>
      <c r="G656" s="221"/>
      <c r="H656" s="221"/>
      <c r="I656" s="221"/>
      <c r="J656" s="221"/>
      <c r="K656" s="221"/>
      <c r="L656" s="221"/>
      <c r="M656" s="221"/>
      <c r="N656" s="220"/>
      <c r="O656" s="220"/>
      <c r="P656" s="220"/>
      <c r="Q656" s="220"/>
      <c r="R656" s="221"/>
      <c r="S656" s="221"/>
      <c r="T656" s="221"/>
      <c r="U656" s="221"/>
      <c r="V656" s="221"/>
      <c r="W656" s="221"/>
      <c r="X656" s="221"/>
      <c r="Y656" s="221"/>
      <c r="Z656" s="210"/>
      <c r="AA656" s="210"/>
      <c r="AB656" s="210"/>
      <c r="AC656" s="210"/>
      <c r="AD656" s="210"/>
      <c r="AE656" s="210"/>
      <c r="AF656" s="210"/>
      <c r="AG656" s="210" t="s">
        <v>319</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3" x14ac:dyDescent="0.2">
      <c r="A657" s="217"/>
      <c r="B657" s="218"/>
      <c r="C657" s="263" t="s">
        <v>1923</v>
      </c>
      <c r="D657" s="251"/>
      <c r="E657" s="252">
        <v>6.1</v>
      </c>
      <c r="F657" s="221"/>
      <c r="G657" s="221"/>
      <c r="H657" s="221"/>
      <c r="I657" s="221"/>
      <c r="J657" s="221"/>
      <c r="K657" s="221"/>
      <c r="L657" s="221"/>
      <c r="M657" s="221"/>
      <c r="N657" s="220"/>
      <c r="O657" s="220"/>
      <c r="P657" s="220"/>
      <c r="Q657" s="220"/>
      <c r="R657" s="221"/>
      <c r="S657" s="221"/>
      <c r="T657" s="221"/>
      <c r="U657" s="221"/>
      <c r="V657" s="221"/>
      <c r="W657" s="221"/>
      <c r="X657" s="221"/>
      <c r="Y657" s="221"/>
      <c r="Z657" s="210"/>
      <c r="AA657" s="210"/>
      <c r="AB657" s="210"/>
      <c r="AC657" s="210"/>
      <c r="AD657" s="210"/>
      <c r="AE657" s="210"/>
      <c r="AF657" s="210"/>
      <c r="AG657" s="210" t="s">
        <v>319</v>
      </c>
      <c r="AH657" s="210">
        <v>0</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ht="22.5" outlineLevel="1" x14ac:dyDescent="0.2">
      <c r="A658" s="234">
        <v>231</v>
      </c>
      <c r="B658" s="235" t="s">
        <v>1924</v>
      </c>
      <c r="C658" s="245" t="s">
        <v>1925</v>
      </c>
      <c r="D658" s="236" t="s">
        <v>298</v>
      </c>
      <c r="E658" s="237">
        <v>32.866999999999997</v>
      </c>
      <c r="F658" s="238"/>
      <c r="G658" s="239">
        <f>ROUND(E658*F658,2)</f>
        <v>0</v>
      </c>
      <c r="H658" s="238"/>
      <c r="I658" s="239">
        <f>ROUND(E658*H658,2)</f>
        <v>0</v>
      </c>
      <c r="J658" s="238"/>
      <c r="K658" s="239">
        <f>ROUND(E658*J658,2)</f>
        <v>0</v>
      </c>
      <c r="L658" s="239">
        <v>21</v>
      </c>
      <c r="M658" s="239">
        <f>G658*(1+L658/100)</f>
        <v>0</v>
      </c>
      <c r="N658" s="237">
        <v>1.9199999999999998E-2</v>
      </c>
      <c r="O658" s="237">
        <f>ROUND(E658*N658,2)</f>
        <v>0.63</v>
      </c>
      <c r="P658" s="237">
        <v>0</v>
      </c>
      <c r="Q658" s="237">
        <f>ROUND(E658*P658,2)</f>
        <v>0</v>
      </c>
      <c r="R658" s="239" t="s">
        <v>371</v>
      </c>
      <c r="S658" s="239" t="s">
        <v>259</v>
      </c>
      <c r="T658" s="240" t="s">
        <v>300</v>
      </c>
      <c r="U658" s="221">
        <v>0</v>
      </c>
      <c r="V658" s="221">
        <f>ROUND(E658*U658,2)</f>
        <v>0</v>
      </c>
      <c r="W658" s="221"/>
      <c r="X658" s="221" t="s">
        <v>372</v>
      </c>
      <c r="Y658" s="221" t="s">
        <v>262</v>
      </c>
      <c r="Z658" s="210"/>
      <c r="AA658" s="210"/>
      <c r="AB658" s="210"/>
      <c r="AC658" s="210"/>
      <c r="AD658" s="210"/>
      <c r="AE658" s="210"/>
      <c r="AF658" s="210"/>
      <c r="AG658" s="210" t="s">
        <v>373</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2" x14ac:dyDescent="0.2">
      <c r="A659" s="217"/>
      <c r="B659" s="218"/>
      <c r="C659" s="263" t="s">
        <v>1926</v>
      </c>
      <c r="D659" s="251"/>
      <c r="E659" s="252"/>
      <c r="F659" s="221"/>
      <c r="G659" s="221"/>
      <c r="H659" s="221"/>
      <c r="I659" s="221"/>
      <c r="J659" s="221"/>
      <c r="K659" s="221"/>
      <c r="L659" s="221"/>
      <c r="M659" s="221"/>
      <c r="N659" s="220"/>
      <c r="O659" s="220"/>
      <c r="P659" s="220"/>
      <c r="Q659" s="220"/>
      <c r="R659" s="221"/>
      <c r="S659" s="221"/>
      <c r="T659" s="221"/>
      <c r="U659" s="221"/>
      <c r="V659" s="221"/>
      <c r="W659" s="221"/>
      <c r="X659" s="221"/>
      <c r="Y659" s="221"/>
      <c r="Z659" s="210"/>
      <c r="AA659" s="210"/>
      <c r="AB659" s="210"/>
      <c r="AC659" s="210"/>
      <c r="AD659" s="210"/>
      <c r="AE659" s="210"/>
      <c r="AF659" s="210"/>
      <c r="AG659" s="210" t="s">
        <v>319</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3" x14ac:dyDescent="0.2">
      <c r="A660" s="217"/>
      <c r="B660" s="218"/>
      <c r="C660" s="263" t="s">
        <v>1927</v>
      </c>
      <c r="D660" s="251"/>
      <c r="E660" s="252">
        <v>32.866999999999997</v>
      </c>
      <c r="F660" s="221"/>
      <c r="G660" s="221"/>
      <c r="H660" s="221"/>
      <c r="I660" s="221"/>
      <c r="J660" s="221"/>
      <c r="K660" s="221"/>
      <c r="L660" s="221"/>
      <c r="M660" s="221"/>
      <c r="N660" s="220"/>
      <c r="O660" s="220"/>
      <c r="P660" s="220"/>
      <c r="Q660" s="220"/>
      <c r="R660" s="221"/>
      <c r="S660" s="221"/>
      <c r="T660" s="221"/>
      <c r="U660" s="221"/>
      <c r="V660" s="221"/>
      <c r="W660" s="221"/>
      <c r="X660" s="221"/>
      <c r="Y660" s="221"/>
      <c r="Z660" s="210"/>
      <c r="AA660" s="210"/>
      <c r="AB660" s="210"/>
      <c r="AC660" s="210"/>
      <c r="AD660" s="210"/>
      <c r="AE660" s="210"/>
      <c r="AF660" s="210"/>
      <c r="AG660" s="210" t="s">
        <v>319</v>
      </c>
      <c r="AH660" s="210">
        <v>5</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
      <c r="A661" s="234">
        <v>232</v>
      </c>
      <c r="B661" s="235" t="s">
        <v>1928</v>
      </c>
      <c r="C661" s="245" t="s">
        <v>1929</v>
      </c>
      <c r="D661" s="236" t="s">
        <v>400</v>
      </c>
      <c r="E661" s="237">
        <v>0.78371999999999997</v>
      </c>
      <c r="F661" s="238"/>
      <c r="G661" s="239">
        <f>ROUND(E661*F661,2)</f>
        <v>0</v>
      </c>
      <c r="H661" s="238"/>
      <c r="I661" s="239">
        <f>ROUND(E661*H661,2)</f>
        <v>0</v>
      </c>
      <c r="J661" s="238"/>
      <c r="K661" s="239">
        <f>ROUND(E661*J661,2)</f>
        <v>0</v>
      </c>
      <c r="L661" s="239">
        <v>21</v>
      </c>
      <c r="M661" s="239">
        <f>G661*(1+L661/100)</f>
        <v>0</v>
      </c>
      <c r="N661" s="237">
        <v>0</v>
      </c>
      <c r="O661" s="237">
        <f>ROUND(E661*N661,2)</f>
        <v>0</v>
      </c>
      <c r="P661" s="237">
        <v>0</v>
      </c>
      <c r="Q661" s="237">
        <f>ROUND(E661*P661,2)</f>
        <v>0</v>
      </c>
      <c r="R661" s="239" t="s">
        <v>1906</v>
      </c>
      <c r="S661" s="239" t="s">
        <v>259</v>
      </c>
      <c r="T661" s="240" t="s">
        <v>300</v>
      </c>
      <c r="U661" s="221">
        <v>1.5980000000000001</v>
      </c>
      <c r="V661" s="221">
        <f>ROUND(E661*U661,2)</f>
        <v>1.25</v>
      </c>
      <c r="W661" s="221"/>
      <c r="X661" s="221" t="s">
        <v>401</v>
      </c>
      <c r="Y661" s="221" t="s">
        <v>262</v>
      </c>
      <c r="Z661" s="210"/>
      <c r="AA661" s="210"/>
      <c r="AB661" s="210"/>
      <c r="AC661" s="210"/>
      <c r="AD661" s="210"/>
      <c r="AE661" s="210"/>
      <c r="AF661" s="210"/>
      <c r="AG661" s="210" t="s">
        <v>402</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2" x14ac:dyDescent="0.2">
      <c r="A662" s="217"/>
      <c r="B662" s="218"/>
      <c r="C662" s="261" t="s">
        <v>1616</v>
      </c>
      <c r="D662" s="253"/>
      <c r="E662" s="253"/>
      <c r="F662" s="253"/>
      <c r="G662" s="253"/>
      <c r="H662" s="221"/>
      <c r="I662" s="221"/>
      <c r="J662" s="221"/>
      <c r="K662" s="221"/>
      <c r="L662" s="221"/>
      <c r="M662" s="221"/>
      <c r="N662" s="220"/>
      <c r="O662" s="220"/>
      <c r="P662" s="220"/>
      <c r="Q662" s="220"/>
      <c r="R662" s="221"/>
      <c r="S662" s="221"/>
      <c r="T662" s="221"/>
      <c r="U662" s="221"/>
      <c r="V662" s="221"/>
      <c r="W662" s="221"/>
      <c r="X662" s="221"/>
      <c r="Y662" s="221"/>
      <c r="Z662" s="210"/>
      <c r="AA662" s="210"/>
      <c r="AB662" s="210"/>
      <c r="AC662" s="210"/>
      <c r="AD662" s="210"/>
      <c r="AE662" s="210"/>
      <c r="AF662" s="210"/>
      <c r="AG662" s="210" t="s">
        <v>304</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x14ac:dyDescent="0.2">
      <c r="A663" s="224" t="s">
        <v>254</v>
      </c>
      <c r="B663" s="225" t="s">
        <v>188</v>
      </c>
      <c r="C663" s="244" t="s">
        <v>189</v>
      </c>
      <c r="D663" s="226"/>
      <c r="E663" s="227"/>
      <c r="F663" s="228"/>
      <c r="G663" s="228">
        <f>SUMIF(AG664:AG679,"&lt;&gt;NOR",G664:G679)</f>
        <v>0</v>
      </c>
      <c r="H663" s="228"/>
      <c r="I663" s="228">
        <f>SUM(I664:I679)</f>
        <v>0</v>
      </c>
      <c r="J663" s="228"/>
      <c r="K663" s="228">
        <f>SUM(K664:K679)</f>
        <v>0</v>
      </c>
      <c r="L663" s="228"/>
      <c r="M663" s="228">
        <f>SUM(M664:M679)</f>
        <v>0</v>
      </c>
      <c r="N663" s="227"/>
      <c r="O663" s="227">
        <f>SUM(O664:O679)</f>
        <v>0.57999999999999996</v>
      </c>
      <c r="P663" s="227"/>
      <c r="Q663" s="227">
        <f>SUM(Q664:Q679)</f>
        <v>0</v>
      </c>
      <c r="R663" s="228"/>
      <c r="S663" s="228"/>
      <c r="T663" s="229"/>
      <c r="U663" s="223"/>
      <c r="V663" s="223">
        <f>SUM(V664:V679)</f>
        <v>106.31</v>
      </c>
      <c r="W663" s="223"/>
      <c r="X663" s="223"/>
      <c r="Y663" s="223"/>
      <c r="AG663" t="s">
        <v>255</v>
      </c>
    </row>
    <row r="664" spans="1:60" ht="22.5" outlineLevel="1" x14ac:dyDescent="0.2">
      <c r="A664" s="234">
        <v>233</v>
      </c>
      <c r="B664" s="235" t="s">
        <v>1930</v>
      </c>
      <c r="C664" s="245" t="s">
        <v>1931</v>
      </c>
      <c r="D664" s="236" t="s">
        <v>298</v>
      </c>
      <c r="E664" s="237">
        <v>0.5</v>
      </c>
      <c r="F664" s="238"/>
      <c r="G664" s="239">
        <f>ROUND(E664*F664,2)</f>
        <v>0</v>
      </c>
      <c r="H664" s="238"/>
      <c r="I664" s="239">
        <f>ROUND(E664*H664,2)</f>
        <v>0</v>
      </c>
      <c r="J664" s="238"/>
      <c r="K664" s="239">
        <f>ROUND(E664*J664,2)</f>
        <v>0</v>
      </c>
      <c r="L664" s="239">
        <v>21</v>
      </c>
      <c r="M664" s="239">
        <f>G664*(1+L664/100)</f>
        <v>0</v>
      </c>
      <c r="N664" s="237">
        <v>1.7999999999999999E-2</v>
      </c>
      <c r="O664" s="237">
        <f>ROUND(E664*N664,2)</f>
        <v>0.01</v>
      </c>
      <c r="P664" s="237">
        <v>0</v>
      </c>
      <c r="Q664" s="237">
        <f>ROUND(E664*P664,2)</f>
        <v>0</v>
      </c>
      <c r="R664" s="239" t="s">
        <v>1932</v>
      </c>
      <c r="S664" s="239" t="s">
        <v>259</v>
      </c>
      <c r="T664" s="240" t="s">
        <v>300</v>
      </c>
      <c r="U664" s="221">
        <v>0.05</v>
      </c>
      <c r="V664" s="221">
        <f>ROUND(E664*U664,2)</f>
        <v>0.03</v>
      </c>
      <c r="W664" s="221"/>
      <c r="X664" s="221" t="s">
        <v>301</v>
      </c>
      <c r="Y664" s="221" t="s">
        <v>262</v>
      </c>
      <c r="Z664" s="210"/>
      <c r="AA664" s="210"/>
      <c r="AB664" s="210"/>
      <c r="AC664" s="210"/>
      <c r="AD664" s="210"/>
      <c r="AE664" s="210"/>
      <c r="AF664" s="210"/>
      <c r="AG664" s="210" t="s">
        <v>302</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2" x14ac:dyDescent="0.2">
      <c r="A665" s="217"/>
      <c r="B665" s="218"/>
      <c r="C665" s="263" t="s">
        <v>1933</v>
      </c>
      <c r="D665" s="251"/>
      <c r="E665" s="252">
        <v>0.5</v>
      </c>
      <c r="F665" s="221"/>
      <c r="G665" s="221"/>
      <c r="H665" s="221"/>
      <c r="I665" s="221"/>
      <c r="J665" s="221"/>
      <c r="K665" s="221"/>
      <c r="L665" s="221"/>
      <c r="M665" s="221"/>
      <c r="N665" s="220"/>
      <c r="O665" s="220"/>
      <c r="P665" s="220"/>
      <c r="Q665" s="220"/>
      <c r="R665" s="221"/>
      <c r="S665" s="221"/>
      <c r="T665" s="221"/>
      <c r="U665" s="221"/>
      <c r="V665" s="221"/>
      <c r="W665" s="221"/>
      <c r="X665" s="221"/>
      <c r="Y665" s="221"/>
      <c r="Z665" s="210"/>
      <c r="AA665" s="210"/>
      <c r="AB665" s="210"/>
      <c r="AC665" s="210"/>
      <c r="AD665" s="210"/>
      <c r="AE665" s="210"/>
      <c r="AF665" s="210"/>
      <c r="AG665" s="210" t="s">
        <v>319</v>
      </c>
      <c r="AH665" s="210">
        <v>0</v>
      </c>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
      <c r="A666" s="234">
        <v>234</v>
      </c>
      <c r="B666" s="235" t="s">
        <v>1934</v>
      </c>
      <c r="C666" s="245" t="s">
        <v>1935</v>
      </c>
      <c r="D666" s="236" t="s">
        <v>1936</v>
      </c>
      <c r="E666" s="237">
        <v>3.2</v>
      </c>
      <c r="F666" s="238"/>
      <c r="G666" s="239">
        <f>ROUND(E666*F666,2)</f>
        <v>0</v>
      </c>
      <c r="H666" s="238"/>
      <c r="I666" s="239">
        <f>ROUND(E666*H666,2)</f>
        <v>0</v>
      </c>
      <c r="J666" s="238"/>
      <c r="K666" s="239">
        <f>ROUND(E666*J666,2)</f>
        <v>0</v>
      </c>
      <c r="L666" s="239">
        <v>21</v>
      </c>
      <c r="M666" s="239">
        <f>G666*(1+L666/100)</f>
        <v>0</v>
      </c>
      <c r="N666" s="237">
        <v>5.2999999999999998E-4</v>
      </c>
      <c r="O666" s="237">
        <f>ROUND(E666*N666,2)</f>
        <v>0</v>
      </c>
      <c r="P666" s="237">
        <v>0</v>
      </c>
      <c r="Q666" s="237">
        <f>ROUND(E666*P666,2)</f>
        <v>0</v>
      </c>
      <c r="R666" s="239" t="s">
        <v>1932</v>
      </c>
      <c r="S666" s="239" t="s">
        <v>259</v>
      </c>
      <c r="T666" s="240" t="s">
        <v>300</v>
      </c>
      <c r="U666" s="221">
        <v>0.2</v>
      </c>
      <c r="V666" s="221">
        <f>ROUND(E666*U666,2)</f>
        <v>0.64</v>
      </c>
      <c r="W666" s="221"/>
      <c r="X666" s="221" t="s">
        <v>301</v>
      </c>
      <c r="Y666" s="221" t="s">
        <v>262</v>
      </c>
      <c r="Z666" s="210"/>
      <c r="AA666" s="210"/>
      <c r="AB666" s="210"/>
      <c r="AC666" s="210"/>
      <c r="AD666" s="210"/>
      <c r="AE666" s="210"/>
      <c r="AF666" s="210"/>
      <c r="AG666" s="210" t="s">
        <v>302</v>
      </c>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2" x14ac:dyDescent="0.2">
      <c r="A667" s="217"/>
      <c r="B667" s="218"/>
      <c r="C667" s="263" t="s">
        <v>1937</v>
      </c>
      <c r="D667" s="251"/>
      <c r="E667" s="252">
        <v>3.2</v>
      </c>
      <c r="F667" s="221"/>
      <c r="G667" s="221"/>
      <c r="H667" s="221"/>
      <c r="I667" s="221"/>
      <c r="J667" s="221"/>
      <c r="K667" s="221"/>
      <c r="L667" s="221"/>
      <c r="M667" s="221"/>
      <c r="N667" s="220"/>
      <c r="O667" s="220"/>
      <c r="P667" s="220"/>
      <c r="Q667" s="220"/>
      <c r="R667" s="221"/>
      <c r="S667" s="221"/>
      <c r="T667" s="221"/>
      <c r="U667" s="221"/>
      <c r="V667" s="221"/>
      <c r="W667" s="221"/>
      <c r="X667" s="221"/>
      <c r="Y667" s="221"/>
      <c r="Z667" s="210"/>
      <c r="AA667" s="210"/>
      <c r="AB667" s="210"/>
      <c r="AC667" s="210"/>
      <c r="AD667" s="210"/>
      <c r="AE667" s="210"/>
      <c r="AF667" s="210"/>
      <c r="AG667" s="210" t="s">
        <v>319</v>
      </c>
      <c r="AH667" s="210">
        <v>0</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ht="22.5" outlineLevel="1" x14ac:dyDescent="0.2">
      <c r="A668" s="234">
        <v>235</v>
      </c>
      <c r="B668" s="235" t="s">
        <v>1938</v>
      </c>
      <c r="C668" s="245" t="s">
        <v>1939</v>
      </c>
      <c r="D668" s="236" t="s">
        <v>298</v>
      </c>
      <c r="E668" s="237">
        <v>158.72</v>
      </c>
      <c r="F668" s="238"/>
      <c r="G668" s="239">
        <f>ROUND(E668*F668,2)</f>
        <v>0</v>
      </c>
      <c r="H668" s="238"/>
      <c r="I668" s="239">
        <f>ROUND(E668*H668,2)</f>
        <v>0</v>
      </c>
      <c r="J668" s="238"/>
      <c r="K668" s="239">
        <f>ROUND(E668*J668,2)</f>
        <v>0</v>
      </c>
      <c r="L668" s="239">
        <v>21</v>
      </c>
      <c r="M668" s="239">
        <f>G668*(1+L668/100)</f>
        <v>0</v>
      </c>
      <c r="N668" s="237">
        <v>3.6099999999999999E-3</v>
      </c>
      <c r="O668" s="237">
        <f>ROUND(E668*N668,2)</f>
        <v>0.56999999999999995</v>
      </c>
      <c r="P668" s="237">
        <v>0</v>
      </c>
      <c r="Q668" s="237">
        <f>ROUND(E668*P668,2)</f>
        <v>0</v>
      </c>
      <c r="R668" s="239" t="s">
        <v>1824</v>
      </c>
      <c r="S668" s="239" t="s">
        <v>259</v>
      </c>
      <c r="T668" s="240" t="s">
        <v>300</v>
      </c>
      <c r="U668" s="221">
        <v>0.66557999999999995</v>
      </c>
      <c r="V668" s="221">
        <f>ROUND(E668*U668,2)</f>
        <v>105.64</v>
      </c>
      <c r="W668" s="221"/>
      <c r="X668" s="221" t="s">
        <v>348</v>
      </c>
      <c r="Y668" s="221" t="s">
        <v>262</v>
      </c>
      <c r="Z668" s="210"/>
      <c r="AA668" s="210"/>
      <c r="AB668" s="210"/>
      <c r="AC668" s="210"/>
      <c r="AD668" s="210"/>
      <c r="AE668" s="210"/>
      <c r="AF668" s="210"/>
      <c r="AG668" s="210" t="s">
        <v>349</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ht="22.5" outlineLevel="2" x14ac:dyDescent="0.2">
      <c r="A669" s="217"/>
      <c r="B669" s="218"/>
      <c r="C669" s="261" t="s">
        <v>1940</v>
      </c>
      <c r="D669" s="253"/>
      <c r="E669" s="253"/>
      <c r="F669" s="253"/>
      <c r="G669" s="253"/>
      <c r="H669" s="221"/>
      <c r="I669" s="221"/>
      <c r="J669" s="221"/>
      <c r="K669" s="221"/>
      <c r="L669" s="221"/>
      <c r="M669" s="221"/>
      <c r="N669" s="220"/>
      <c r="O669" s="220"/>
      <c r="P669" s="220"/>
      <c r="Q669" s="220"/>
      <c r="R669" s="221"/>
      <c r="S669" s="221"/>
      <c r="T669" s="221"/>
      <c r="U669" s="221"/>
      <c r="V669" s="221"/>
      <c r="W669" s="221"/>
      <c r="X669" s="221"/>
      <c r="Y669" s="221"/>
      <c r="Z669" s="210"/>
      <c r="AA669" s="210"/>
      <c r="AB669" s="210"/>
      <c r="AC669" s="210"/>
      <c r="AD669" s="210"/>
      <c r="AE669" s="210"/>
      <c r="AF669" s="210"/>
      <c r="AG669" s="210" t="s">
        <v>304</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41" t="str">
        <f>C669</f>
        <v>lepení a dodávka podlahoviny z PVC, bez podkladu. Svaření podlahoviny. Dodávka a lepení podlahových soklíků z měkčeného PVC. Pastování a vyleštění podlah.</v>
      </c>
      <c r="BB669" s="210"/>
      <c r="BC669" s="210"/>
      <c r="BD669" s="210"/>
      <c r="BE669" s="210"/>
      <c r="BF669" s="210"/>
      <c r="BG669" s="210"/>
      <c r="BH669" s="210"/>
    </row>
    <row r="670" spans="1:60" outlineLevel="2" x14ac:dyDescent="0.2">
      <c r="A670" s="217"/>
      <c r="B670" s="218"/>
      <c r="C670" s="247" t="s">
        <v>1941</v>
      </c>
      <c r="D670" s="243"/>
      <c r="E670" s="243"/>
      <c r="F670" s="243"/>
      <c r="G670" s="243"/>
      <c r="H670" s="221"/>
      <c r="I670" s="221"/>
      <c r="J670" s="221"/>
      <c r="K670" s="221"/>
      <c r="L670" s="221"/>
      <c r="M670" s="221"/>
      <c r="N670" s="220"/>
      <c r="O670" s="220"/>
      <c r="P670" s="220"/>
      <c r="Q670" s="220"/>
      <c r="R670" s="221"/>
      <c r="S670" s="221"/>
      <c r="T670" s="221"/>
      <c r="U670" s="221"/>
      <c r="V670" s="221"/>
      <c r="W670" s="221"/>
      <c r="X670" s="221"/>
      <c r="Y670" s="221"/>
      <c r="Z670" s="210"/>
      <c r="AA670" s="210"/>
      <c r="AB670" s="210"/>
      <c r="AC670" s="210"/>
      <c r="AD670" s="210"/>
      <c r="AE670" s="210"/>
      <c r="AF670" s="210"/>
      <c r="AG670" s="210" t="s">
        <v>265</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2" x14ac:dyDescent="0.2">
      <c r="A671" s="217"/>
      <c r="B671" s="218"/>
      <c r="C671" s="263" t="s">
        <v>1942</v>
      </c>
      <c r="D671" s="251"/>
      <c r="E671" s="252">
        <v>9.8800000000000008</v>
      </c>
      <c r="F671" s="221"/>
      <c r="G671" s="221"/>
      <c r="H671" s="221"/>
      <c r="I671" s="221"/>
      <c r="J671" s="221"/>
      <c r="K671" s="221"/>
      <c r="L671" s="221"/>
      <c r="M671" s="221"/>
      <c r="N671" s="220"/>
      <c r="O671" s="220"/>
      <c r="P671" s="220"/>
      <c r="Q671" s="220"/>
      <c r="R671" s="221"/>
      <c r="S671" s="221"/>
      <c r="T671" s="221"/>
      <c r="U671" s="221"/>
      <c r="V671" s="221"/>
      <c r="W671" s="221"/>
      <c r="X671" s="221"/>
      <c r="Y671" s="221"/>
      <c r="Z671" s="210"/>
      <c r="AA671" s="210"/>
      <c r="AB671" s="210"/>
      <c r="AC671" s="210"/>
      <c r="AD671" s="210"/>
      <c r="AE671" s="210"/>
      <c r="AF671" s="210"/>
      <c r="AG671" s="210" t="s">
        <v>319</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3" x14ac:dyDescent="0.2">
      <c r="A672" s="217"/>
      <c r="B672" s="218"/>
      <c r="C672" s="263" t="s">
        <v>1943</v>
      </c>
      <c r="D672" s="251"/>
      <c r="E672" s="252">
        <v>14.66</v>
      </c>
      <c r="F672" s="221"/>
      <c r="G672" s="221"/>
      <c r="H672" s="221"/>
      <c r="I672" s="221"/>
      <c r="J672" s="221"/>
      <c r="K672" s="221"/>
      <c r="L672" s="221"/>
      <c r="M672" s="221"/>
      <c r="N672" s="220"/>
      <c r="O672" s="220"/>
      <c r="P672" s="220"/>
      <c r="Q672" s="220"/>
      <c r="R672" s="221"/>
      <c r="S672" s="221"/>
      <c r="T672" s="221"/>
      <c r="U672" s="221"/>
      <c r="V672" s="221"/>
      <c r="W672" s="221"/>
      <c r="X672" s="221"/>
      <c r="Y672" s="221"/>
      <c r="Z672" s="210"/>
      <c r="AA672" s="210"/>
      <c r="AB672" s="210"/>
      <c r="AC672" s="210"/>
      <c r="AD672" s="210"/>
      <c r="AE672" s="210"/>
      <c r="AF672" s="210"/>
      <c r="AG672" s="210" t="s">
        <v>319</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3" x14ac:dyDescent="0.2">
      <c r="A673" s="217"/>
      <c r="B673" s="218"/>
      <c r="C673" s="263" t="s">
        <v>1944</v>
      </c>
      <c r="D673" s="251"/>
      <c r="E673" s="252">
        <v>114.54</v>
      </c>
      <c r="F673" s="221"/>
      <c r="G673" s="221"/>
      <c r="H673" s="221"/>
      <c r="I673" s="221"/>
      <c r="J673" s="221"/>
      <c r="K673" s="221"/>
      <c r="L673" s="221"/>
      <c r="M673" s="221"/>
      <c r="N673" s="220"/>
      <c r="O673" s="220"/>
      <c r="P673" s="220"/>
      <c r="Q673" s="220"/>
      <c r="R673" s="221"/>
      <c r="S673" s="221"/>
      <c r="T673" s="221"/>
      <c r="U673" s="221"/>
      <c r="V673" s="221"/>
      <c r="W673" s="221"/>
      <c r="X673" s="221"/>
      <c r="Y673" s="221"/>
      <c r="Z673" s="210"/>
      <c r="AA673" s="210"/>
      <c r="AB673" s="210"/>
      <c r="AC673" s="210"/>
      <c r="AD673" s="210"/>
      <c r="AE673" s="210"/>
      <c r="AF673" s="210"/>
      <c r="AG673" s="210" t="s">
        <v>319</v>
      </c>
      <c r="AH673" s="210">
        <v>0</v>
      </c>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3" x14ac:dyDescent="0.2">
      <c r="A674" s="217"/>
      <c r="B674" s="218"/>
      <c r="C674" s="263" t="s">
        <v>1945</v>
      </c>
      <c r="D674" s="251"/>
      <c r="E674" s="252">
        <v>8.9499999999999993</v>
      </c>
      <c r="F674" s="221"/>
      <c r="G674" s="221"/>
      <c r="H674" s="221"/>
      <c r="I674" s="221"/>
      <c r="J674" s="221"/>
      <c r="K674" s="221"/>
      <c r="L674" s="221"/>
      <c r="M674" s="221"/>
      <c r="N674" s="220"/>
      <c r="O674" s="220"/>
      <c r="P674" s="220"/>
      <c r="Q674" s="220"/>
      <c r="R674" s="221"/>
      <c r="S674" s="221"/>
      <c r="T674" s="221"/>
      <c r="U674" s="221"/>
      <c r="V674" s="221"/>
      <c r="W674" s="221"/>
      <c r="X674" s="221"/>
      <c r="Y674" s="221"/>
      <c r="Z674" s="210"/>
      <c r="AA674" s="210"/>
      <c r="AB674" s="210"/>
      <c r="AC674" s="210"/>
      <c r="AD674" s="210"/>
      <c r="AE674" s="210"/>
      <c r="AF674" s="210"/>
      <c r="AG674" s="210" t="s">
        <v>319</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3" x14ac:dyDescent="0.2">
      <c r="A675" s="217"/>
      <c r="B675" s="218"/>
      <c r="C675" s="263" t="s">
        <v>1946</v>
      </c>
      <c r="D675" s="251"/>
      <c r="E675" s="252">
        <v>0.9</v>
      </c>
      <c r="F675" s="221"/>
      <c r="G675" s="221"/>
      <c r="H675" s="221"/>
      <c r="I675" s="221"/>
      <c r="J675" s="221"/>
      <c r="K675" s="221"/>
      <c r="L675" s="221"/>
      <c r="M675" s="221"/>
      <c r="N675" s="220"/>
      <c r="O675" s="220"/>
      <c r="P675" s="220"/>
      <c r="Q675" s="220"/>
      <c r="R675" s="221"/>
      <c r="S675" s="221"/>
      <c r="T675" s="221"/>
      <c r="U675" s="221"/>
      <c r="V675" s="221"/>
      <c r="W675" s="221"/>
      <c r="X675" s="221"/>
      <c r="Y675" s="221"/>
      <c r="Z675" s="210"/>
      <c r="AA675" s="210"/>
      <c r="AB675" s="210"/>
      <c r="AC675" s="210"/>
      <c r="AD675" s="210"/>
      <c r="AE675" s="210"/>
      <c r="AF675" s="210"/>
      <c r="AG675" s="210" t="s">
        <v>319</v>
      </c>
      <c r="AH675" s="210">
        <v>0</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3" x14ac:dyDescent="0.2">
      <c r="A676" s="217"/>
      <c r="B676" s="218"/>
      <c r="C676" s="263" t="s">
        <v>1947</v>
      </c>
      <c r="D676" s="251"/>
      <c r="E676" s="252">
        <v>3.33</v>
      </c>
      <c r="F676" s="221"/>
      <c r="G676" s="221"/>
      <c r="H676" s="221"/>
      <c r="I676" s="221"/>
      <c r="J676" s="221"/>
      <c r="K676" s="221"/>
      <c r="L676" s="221"/>
      <c r="M676" s="221"/>
      <c r="N676" s="220"/>
      <c r="O676" s="220"/>
      <c r="P676" s="220"/>
      <c r="Q676" s="220"/>
      <c r="R676" s="221"/>
      <c r="S676" s="221"/>
      <c r="T676" s="221"/>
      <c r="U676" s="221"/>
      <c r="V676" s="221"/>
      <c r="W676" s="221"/>
      <c r="X676" s="221"/>
      <c r="Y676" s="221"/>
      <c r="Z676" s="210"/>
      <c r="AA676" s="210"/>
      <c r="AB676" s="210"/>
      <c r="AC676" s="210"/>
      <c r="AD676" s="210"/>
      <c r="AE676" s="210"/>
      <c r="AF676" s="210"/>
      <c r="AG676" s="210" t="s">
        <v>319</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3" x14ac:dyDescent="0.2">
      <c r="A677" s="217"/>
      <c r="B677" s="218"/>
      <c r="C677" s="263" t="s">
        <v>1948</v>
      </c>
      <c r="D677" s="251"/>
      <c r="E677" s="252">
        <v>6.46</v>
      </c>
      <c r="F677" s="221"/>
      <c r="G677" s="221"/>
      <c r="H677" s="221"/>
      <c r="I677" s="221"/>
      <c r="J677" s="221"/>
      <c r="K677" s="221"/>
      <c r="L677" s="221"/>
      <c r="M677" s="221"/>
      <c r="N677" s="220"/>
      <c r="O677" s="220"/>
      <c r="P677" s="220"/>
      <c r="Q677" s="220"/>
      <c r="R677" s="221"/>
      <c r="S677" s="221"/>
      <c r="T677" s="221"/>
      <c r="U677" s="221"/>
      <c r="V677" s="221"/>
      <c r="W677" s="221"/>
      <c r="X677" s="221"/>
      <c r="Y677" s="221"/>
      <c r="Z677" s="210"/>
      <c r="AA677" s="210"/>
      <c r="AB677" s="210"/>
      <c r="AC677" s="210"/>
      <c r="AD677" s="210"/>
      <c r="AE677" s="210"/>
      <c r="AF677" s="210"/>
      <c r="AG677" s="210" t="s">
        <v>319</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1" x14ac:dyDescent="0.2">
      <c r="A678" s="217">
        <v>236</v>
      </c>
      <c r="B678" s="218" t="s">
        <v>1949</v>
      </c>
      <c r="C678" s="267" t="s">
        <v>1950</v>
      </c>
      <c r="D678" s="219" t="s">
        <v>0</v>
      </c>
      <c r="E678" s="265"/>
      <c r="F678" s="222"/>
      <c r="G678" s="221">
        <f>ROUND(E678*F678,2)</f>
        <v>0</v>
      </c>
      <c r="H678" s="222"/>
      <c r="I678" s="221">
        <f>ROUND(E678*H678,2)</f>
        <v>0</v>
      </c>
      <c r="J678" s="222"/>
      <c r="K678" s="221">
        <f>ROUND(E678*J678,2)</f>
        <v>0</v>
      </c>
      <c r="L678" s="221">
        <v>21</v>
      </c>
      <c r="M678" s="221">
        <f>G678*(1+L678/100)</f>
        <v>0</v>
      </c>
      <c r="N678" s="220">
        <v>0</v>
      </c>
      <c r="O678" s="220">
        <f>ROUND(E678*N678,2)</f>
        <v>0</v>
      </c>
      <c r="P678" s="220">
        <v>0</v>
      </c>
      <c r="Q678" s="220">
        <f>ROUND(E678*P678,2)</f>
        <v>0</v>
      </c>
      <c r="R678" s="221" t="s">
        <v>1932</v>
      </c>
      <c r="S678" s="221" t="s">
        <v>259</v>
      </c>
      <c r="T678" s="221" t="s">
        <v>300</v>
      </c>
      <c r="U678" s="221">
        <v>0</v>
      </c>
      <c r="V678" s="221">
        <f>ROUND(E678*U678,2)</f>
        <v>0</v>
      </c>
      <c r="W678" s="221"/>
      <c r="X678" s="221" t="s">
        <v>401</v>
      </c>
      <c r="Y678" s="221" t="s">
        <v>262</v>
      </c>
      <c r="Z678" s="210"/>
      <c r="AA678" s="210"/>
      <c r="AB678" s="210"/>
      <c r="AC678" s="210"/>
      <c r="AD678" s="210"/>
      <c r="AE678" s="210"/>
      <c r="AF678" s="210"/>
      <c r="AG678" s="210" t="s">
        <v>402</v>
      </c>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2" x14ac:dyDescent="0.2">
      <c r="A679" s="217"/>
      <c r="B679" s="218"/>
      <c r="C679" s="268" t="s">
        <v>1664</v>
      </c>
      <c r="D679" s="266"/>
      <c r="E679" s="266"/>
      <c r="F679" s="266"/>
      <c r="G679" s="266"/>
      <c r="H679" s="221"/>
      <c r="I679" s="221"/>
      <c r="J679" s="221"/>
      <c r="K679" s="221"/>
      <c r="L679" s="221"/>
      <c r="M679" s="221"/>
      <c r="N679" s="220"/>
      <c r="O679" s="220"/>
      <c r="P679" s="220"/>
      <c r="Q679" s="220"/>
      <c r="R679" s="221"/>
      <c r="S679" s="221"/>
      <c r="T679" s="221"/>
      <c r="U679" s="221"/>
      <c r="V679" s="221"/>
      <c r="W679" s="221"/>
      <c r="X679" s="221"/>
      <c r="Y679" s="221"/>
      <c r="Z679" s="210"/>
      <c r="AA679" s="210"/>
      <c r="AB679" s="210"/>
      <c r="AC679" s="210"/>
      <c r="AD679" s="210"/>
      <c r="AE679" s="210"/>
      <c r="AF679" s="210"/>
      <c r="AG679" s="210" t="s">
        <v>304</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x14ac:dyDescent="0.2">
      <c r="A680" s="224" t="s">
        <v>254</v>
      </c>
      <c r="B680" s="225" t="s">
        <v>190</v>
      </c>
      <c r="C680" s="244" t="s">
        <v>191</v>
      </c>
      <c r="D680" s="226"/>
      <c r="E680" s="227"/>
      <c r="F680" s="228"/>
      <c r="G680" s="228">
        <f>SUMIF(AG681:AG685,"&lt;&gt;NOR",G681:G685)</f>
        <v>0</v>
      </c>
      <c r="H680" s="228"/>
      <c r="I680" s="228">
        <f>SUM(I681:I685)</f>
        <v>0</v>
      </c>
      <c r="J680" s="228"/>
      <c r="K680" s="228">
        <f>SUM(K681:K685)</f>
        <v>0</v>
      </c>
      <c r="L680" s="228"/>
      <c r="M680" s="228">
        <f>SUM(M681:M685)</f>
        <v>0</v>
      </c>
      <c r="N680" s="227"/>
      <c r="O680" s="227">
        <f>SUM(O681:O685)</f>
        <v>1.1100000000000001</v>
      </c>
      <c r="P680" s="227"/>
      <c r="Q680" s="227">
        <f>SUM(Q681:Q685)</f>
        <v>0</v>
      </c>
      <c r="R680" s="228"/>
      <c r="S680" s="228"/>
      <c r="T680" s="229"/>
      <c r="U680" s="223"/>
      <c r="V680" s="223">
        <f>SUM(V681:V685)</f>
        <v>76.58</v>
      </c>
      <c r="W680" s="223"/>
      <c r="X680" s="223"/>
      <c r="Y680" s="223"/>
      <c r="AG680" t="s">
        <v>255</v>
      </c>
    </row>
    <row r="681" spans="1:60" outlineLevel="1" x14ac:dyDescent="0.2">
      <c r="A681" s="234">
        <v>237</v>
      </c>
      <c r="B681" s="235" t="s">
        <v>1951</v>
      </c>
      <c r="C681" s="245" t="s">
        <v>1952</v>
      </c>
      <c r="D681" s="236" t="s">
        <v>298</v>
      </c>
      <c r="E681" s="237">
        <v>187.3</v>
      </c>
      <c r="F681" s="238"/>
      <c r="G681" s="239">
        <f>ROUND(E681*F681,2)</f>
        <v>0</v>
      </c>
      <c r="H681" s="238"/>
      <c r="I681" s="239">
        <f>ROUND(E681*H681,2)</f>
        <v>0</v>
      </c>
      <c r="J681" s="238"/>
      <c r="K681" s="239">
        <f>ROUND(E681*J681,2)</f>
        <v>0</v>
      </c>
      <c r="L681" s="239">
        <v>21</v>
      </c>
      <c r="M681" s="239">
        <f>G681*(1+L681/100)</f>
        <v>0</v>
      </c>
      <c r="N681" s="237">
        <v>5.9300000000000004E-3</v>
      </c>
      <c r="O681" s="237">
        <f>ROUND(E681*N681,2)</f>
        <v>1.1100000000000001</v>
      </c>
      <c r="P681" s="237">
        <v>0</v>
      </c>
      <c r="Q681" s="237">
        <f>ROUND(E681*P681,2)</f>
        <v>0</v>
      </c>
      <c r="R681" s="239" t="s">
        <v>1953</v>
      </c>
      <c r="S681" s="239" t="s">
        <v>259</v>
      </c>
      <c r="T681" s="240" t="s">
        <v>300</v>
      </c>
      <c r="U681" s="221">
        <v>0.4</v>
      </c>
      <c r="V681" s="221">
        <f>ROUND(E681*U681,2)</f>
        <v>74.92</v>
      </c>
      <c r="W681" s="221"/>
      <c r="X681" s="221" t="s">
        <v>301</v>
      </c>
      <c r="Y681" s="221" t="s">
        <v>262</v>
      </c>
      <c r="Z681" s="210"/>
      <c r="AA681" s="210"/>
      <c r="AB681" s="210"/>
      <c r="AC681" s="210"/>
      <c r="AD681" s="210"/>
      <c r="AE681" s="210"/>
      <c r="AF681" s="210"/>
      <c r="AG681" s="210" t="s">
        <v>302</v>
      </c>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2" x14ac:dyDescent="0.2">
      <c r="A682" s="217"/>
      <c r="B682" s="218"/>
      <c r="C682" s="261" t="s">
        <v>1954</v>
      </c>
      <c r="D682" s="253"/>
      <c r="E682" s="253"/>
      <c r="F682" s="253"/>
      <c r="G682" s="253"/>
      <c r="H682" s="221"/>
      <c r="I682" s="221"/>
      <c r="J682" s="221"/>
      <c r="K682" s="221"/>
      <c r="L682" s="221"/>
      <c r="M682" s="221"/>
      <c r="N682" s="220"/>
      <c r="O682" s="220"/>
      <c r="P682" s="220"/>
      <c r="Q682" s="220"/>
      <c r="R682" s="221"/>
      <c r="S682" s="221"/>
      <c r="T682" s="221"/>
      <c r="U682" s="221"/>
      <c r="V682" s="221"/>
      <c r="W682" s="221"/>
      <c r="X682" s="221"/>
      <c r="Y682" s="221"/>
      <c r="Z682" s="210"/>
      <c r="AA682" s="210"/>
      <c r="AB682" s="210"/>
      <c r="AC682" s="210"/>
      <c r="AD682" s="210"/>
      <c r="AE682" s="210"/>
      <c r="AF682" s="210"/>
      <c r="AG682" s="210" t="s">
        <v>304</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2" x14ac:dyDescent="0.2">
      <c r="A683" s="217"/>
      <c r="B683" s="218"/>
      <c r="C683" s="263" t="s">
        <v>1510</v>
      </c>
      <c r="D683" s="251"/>
      <c r="E683" s="252">
        <v>187.3</v>
      </c>
      <c r="F683" s="221"/>
      <c r="G683" s="221"/>
      <c r="H683" s="221"/>
      <c r="I683" s="221"/>
      <c r="J683" s="221"/>
      <c r="K683" s="221"/>
      <c r="L683" s="221"/>
      <c r="M683" s="221"/>
      <c r="N683" s="220"/>
      <c r="O683" s="220"/>
      <c r="P683" s="220"/>
      <c r="Q683" s="220"/>
      <c r="R683" s="221"/>
      <c r="S683" s="221"/>
      <c r="T683" s="221"/>
      <c r="U683" s="221"/>
      <c r="V683" s="221"/>
      <c r="W683" s="221"/>
      <c r="X683" s="221"/>
      <c r="Y683" s="221"/>
      <c r="Z683" s="210"/>
      <c r="AA683" s="210"/>
      <c r="AB683" s="210"/>
      <c r="AC683" s="210"/>
      <c r="AD683" s="210"/>
      <c r="AE683" s="210"/>
      <c r="AF683" s="210"/>
      <c r="AG683" s="210" t="s">
        <v>319</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1" x14ac:dyDescent="0.2">
      <c r="A684" s="234">
        <v>238</v>
      </c>
      <c r="B684" s="235" t="s">
        <v>1955</v>
      </c>
      <c r="C684" s="245" t="s">
        <v>1956</v>
      </c>
      <c r="D684" s="236" t="s">
        <v>400</v>
      </c>
      <c r="E684" s="237">
        <v>1.11069</v>
      </c>
      <c r="F684" s="238"/>
      <c r="G684" s="239">
        <f>ROUND(E684*F684,2)</f>
        <v>0</v>
      </c>
      <c r="H684" s="238"/>
      <c r="I684" s="239">
        <f>ROUND(E684*H684,2)</f>
        <v>0</v>
      </c>
      <c r="J684" s="238"/>
      <c r="K684" s="239">
        <f>ROUND(E684*J684,2)</f>
        <v>0</v>
      </c>
      <c r="L684" s="239">
        <v>21</v>
      </c>
      <c r="M684" s="239">
        <f>G684*(1+L684/100)</f>
        <v>0</v>
      </c>
      <c r="N684" s="237">
        <v>0</v>
      </c>
      <c r="O684" s="237">
        <f>ROUND(E684*N684,2)</f>
        <v>0</v>
      </c>
      <c r="P684" s="237">
        <v>0</v>
      </c>
      <c r="Q684" s="237">
        <f>ROUND(E684*P684,2)</f>
        <v>0</v>
      </c>
      <c r="R684" s="239" t="s">
        <v>1953</v>
      </c>
      <c r="S684" s="239" t="s">
        <v>259</v>
      </c>
      <c r="T684" s="240" t="s">
        <v>300</v>
      </c>
      <c r="U684" s="221">
        <v>1.4990000000000001</v>
      </c>
      <c r="V684" s="221">
        <f>ROUND(E684*U684,2)</f>
        <v>1.66</v>
      </c>
      <c r="W684" s="221"/>
      <c r="X684" s="221" t="s">
        <v>401</v>
      </c>
      <c r="Y684" s="221" t="s">
        <v>262</v>
      </c>
      <c r="Z684" s="210"/>
      <c r="AA684" s="210"/>
      <c r="AB684" s="210"/>
      <c r="AC684" s="210"/>
      <c r="AD684" s="210"/>
      <c r="AE684" s="210"/>
      <c r="AF684" s="210"/>
      <c r="AG684" s="210" t="s">
        <v>402</v>
      </c>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2" x14ac:dyDescent="0.2">
      <c r="A685" s="217"/>
      <c r="B685" s="218"/>
      <c r="C685" s="261" t="s">
        <v>1616</v>
      </c>
      <c r="D685" s="253"/>
      <c r="E685" s="253"/>
      <c r="F685" s="253"/>
      <c r="G685" s="253"/>
      <c r="H685" s="221"/>
      <c r="I685" s="221"/>
      <c r="J685" s="221"/>
      <c r="K685" s="221"/>
      <c r="L685" s="221"/>
      <c r="M685" s="221"/>
      <c r="N685" s="220"/>
      <c r="O685" s="220"/>
      <c r="P685" s="220"/>
      <c r="Q685" s="220"/>
      <c r="R685" s="221"/>
      <c r="S685" s="221"/>
      <c r="T685" s="221"/>
      <c r="U685" s="221"/>
      <c r="V685" s="221"/>
      <c r="W685" s="221"/>
      <c r="X685" s="221"/>
      <c r="Y685" s="221"/>
      <c r="Z685" s="210"/>
      <c r="AA685" s="210"/>
      <c r="AB685" s="210"/>
      <c r="AC685" s="210"/>
      <c r="AD685" s="210"/>
      <c r="AE685" s="210"/>
      <c r="AF685" s="210"/>
      <c r="AG685" s="210" t="s">
        <v>304</v>
      </c>
      <c r="AH685" s="210"/>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x14ac:dyDescent="0.2">
      <c r="A686" s="224" t="s">
        <v>254</v>
      </c>
      <c r="B686" s="225" t="s">
        <v>192</v>
      </c>
      <c r="C686" s="244" t="s">
        <v>193</v>
      </c>
      <c r="D686" s="226"/>
      <c r="E686" s="227"/>
      <c r="F686" s="228"/>
      <c r="G686" s="228">
        <f>SUMIF(AG687:AG708,"&lt;&gt;NOR",G687:G708)</f>
        <v>0</v>
      </c>
      <c r="H686" s="228"/>
      <c r="I686" s="228">
        <f>SUM(I687:I708)</f>
        <v>0</v>
      </c>
      <c r="J686" s="228"/>
      <c r="K686" s="228">
        <f>SUM(K687:K708)</f>
        <v>0</v>
      </c>
      <c r="L686" s="228"/>
      <c r="M686" s="228">
        <f>SUM(M687:M708)</f>
        <v>0</v>
      </c>
      <c r="N686" s="227"/>
      <c r="O686" s="227">
        <f>SUM(O687:O708)</f>
        <v>1.28</v>
      </c>
      <c r="P686" s="227"/>
      <c r="Q686" s="227">
        <f>SUM(Q687:Q708)</f>
        <v>0</v>
      </c>
      <c r="R686" s="228"/>
      <c r="S686" s="228"/>
      <c r="T686" s="229"/>
      <c r="U686" s="223"/>
      <c r="V686" s="223">
        <f>SUM(V687:V708)</f>
        <v>84.27</v>
      </c>
      <c r="W686" s="223"/>
      <c r="X686" s="223"/>
      <c r="Y686" s="223"/>
      <c r="AG686" t="s">
        <v>255</v>
      </c>
    </row>
    <row r="687" spans="1:60" outlineLevel="1" x14ac:dyDescent="0.2">
      <c r="A687" s="234">
        <v>239</v>
      </c>
      <c r="B687" s="235" t="s">
        <v>1957</v>
      </c>
      <c r="C687" s="245" t="s">
        <v>1958</v>
      </c>
      <c r="D687" s="236" t="s">
        <v>298</v>
      </c>
      <c r="E687" s="237">
        <v>69.165999999999997</v>
      </c>
      <c r="F687" s="238"/>
      <c r="G687" s="239">
        <f>ROUND(E687*F687,2)</f>
        <v>0</v>
      </c>
      <c r="H687" s="238"/>
      <c r="I687" s="239">
        <f>ROUND(E687*H687,2)</f>
        <v>0</v>
      </c>
      <c r="J687" s="238"/>
      <c r="K687" s="239">
        <f>ROUND(E687*J687,2)</f>
        <v>0</v>
      </c>
      <c r="L687" s="239">
        <v>21</v>
      </c>
      <c r="M687" s="239">
        <f>G687*(1+L687/100)</f>
        <v>0</v>
      </c>
      <c r="N687" s="237">
        <v>2.1000000000000001E-4</v>
      </c>
      <c r="O687" s="237">
        <f>ROUND(E687*N687,2)</f>
        <v>0.01</v>
      </c>
      <c r="P687" s="237">
        <v>0</v>
      </c>
      <c r="Q687" s="237">
        <f>ROUND(E687*P687,2)</f>
        <v>0</v>
      </c>
      <c r="R687" s="239" t="s">
        <v>1906</v>
      </c>
      <c r="S687" s="239" t="s">
        <v>259</v>
      </c>
      <c r="T687" s="240" t="s">
        <v>300</v>
      </c>
      <c r="U687" s="221">
        <v>0.05</v>
      </c>
      <c r="V687" s="221">
        <f>ROUND(E687*U687,2)</f>
        <v>3.46</v>
      </c>
      <c r="W687" s="221"/>
      <c r="X687" s="221" t="s">
        <v>301</v>
      </c>
      <c r="Y687" s="221" t="s">
        <v>262</v>
      </c>
      <c r="Z687" s="210"/>
      <c r="AA687" s="210"/>
      <c r="AB687" s="210"/>
      <c r="AC687" s="210"/>
      <c r="AD687" s="210"/>
      <c r="AE687" s="210"/>
      <c r="AF687" s="210"/>
      <c r="AG687" s="210" t="s">
        <v>302</v>
      </c>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2" x14ac:dyDescent="0.2">
      <c r="A688" s="217"/>
      <c r="B688" s="218"/>
      <c r="C688" s="246" t="s">
        <v>1959</v>
      </c>
      <c r="D688" s="242"/>
      <c r="E688" s="242"/>
      <c r="F688" s="242"/>
      <c r="G688" s="242"/>
      <c r="H688" s="221"/>
      <c r="I688" s="221"/>
      <c r="J688" s="221"/>
      <c r="K688" s="221"/>
      <c r="L688" s="221"/>
      <c r="M688" s="221"/>
      <c r="N688" s="220"/>
      <c r="O688" s="220"/>
      <c r="P688" s="220"/>
      <c r="Q688" s="220"/>
      <c r="R688" s="221"/>
      <c r="S688" s="221"/>
      <c r="T688" s="221"/>
      <c r="U688" s="221"/>
      <c r="V688" s="221"/>
      <c r="W688" s="221"/>
      <c r="X688" s="221"/>
      <c r="Y688" s="221"/>
      <c r="Z688" s="210"/>
      <c r="AA688" s="210"/>
      <c r="AB688" s="210"/>
      <c r="AC688" s="210"/>
      <c r="AD688" s="210"/>
      <c r="AE688" s="210"/>
      <c r="AF688" s="210"/>
      <c r="AG688" s="210" t="s">
        <v>265</v>
      </c>
      <c r="AH688" s="210"/>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2" x14ac:dyDescent="0.2">
      <c r="A689" s="217"/>
      <c r="B689" s="218"/>
      <c r="C689" s="263" t="s">
        <v>1960</v>
      </c>
      <c r="D689" s="251"/>
      <c r="E689" s="252">
        <v>69.165999999999997</v>
      </c>
      <c r="F689" s="221"/>
      <c r="G689" s="221"/>
      <c r="H689" s="221"/>
      <c r="I689" s="221"/>
      <c r="J689" s="221"/>
      <c r="K689" s="221"/>
      <c r="L689" s="221"/>
      <c r="M689" s="221"/>
      <c r="N689" s="220"/>
      <c r="O689" s="220"/>
      <c r="P689" s="220"/>
      <c r="Q689" s="220"/>
      <c r="R689" s="221"/>
      <c r="S689" s="221"/>
      <c r="T689" s="221"/>
      <c r="U689" s="221"/>
      <c r="V689" s="221"/>
      <c r="W689" s="221"/>
      <c r="X689" s="221"/>
      <c r="Y689" s="221"/>
      <c r="Z689" s="210"/>
      <c r="AA689" s="210"/>
      <c r="AB689" s="210"/>
      <c r="AC689" s="210"/>
      <c r="AD689" s="210"/>
      <c r="AE689" s="210"/>
      <c r="AF689" s="210"/>
      <c r="AG689" s="210" t="s">
        <v>319</v>
      </c>
      <c r="AH689" s="210">
        <v>5</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ht="22.5" outlineLevel="1" x14ac:dyDescent="0.2">
      <c r="A690" s="234">
        <v>240</v>
      </c>
      <c r="B690" s="235" t="s">
        <v>1961</v>
      </c>
      <c r="C690" s="245" t="s">
        <v>1962</v>
      </c>
      <c r="D690" s="236" t="s">
        <v>298</v>
      </c>
      <c r="E690" s="237">
        <v>69.165999999999997</v>
      </c>
      <c r="F690" s="238"/>
      <c r="G690" s="239">
        <f>ROUND(E690*F690,2)</f>
        <v>0</v>
      </c>
      <c r="H690" s="238"/>
      <c r="I690" s="239">
        <f>ROUND(E690*H690,2)</f>
        <v>0</v>
      </c>
      <c r="J690" s="238"/>
      <c r="K690" s="239">
        <f>ROUND(E690*J690,2)</f>
        <v>0</v>
      </c>
      <c r="L690" s="239">
        <v>21</v>
      </c>
      <c r="M690" s="239">
        <f>G690*(1+L690/100)</f>
        <v>0</v>
      </c>
      <c r="N690" s="237">
        <v>4.9100000000000003E-3</v>
      </c>
      <c r="O690" s="237">
        <f>ROUND(E690*N690,2)</f>
        <v>0.34</v>
      </c>
      <c r="P690" s="237">
        <v>0</v>
      </c>
      <c r="Q690" s="237">
        <f>ROUND(E690*P690,2)</f>
        <v>0</v>
      </c>
      <c r="R690" s="239" t="s">
        <v>1906</v>
      </c>
      <c r="S690" s="239" t="s">
        <v>259</v>
      </c>
      <c r="T690" s="240" t="s">
        <v>300</v>
      </c>
      <c r="U690" s="221">
        <v>1.0165</v>
      </c>
      <c r="V690" s="221">
        <f>ROUND(E690*U690,2)</f>
        <v>70.31</v>
      </c>
      <c r="W690" s="221"/>
      <c r="X690" s="221" t="s">
        <v>301</v>
      </c>
      <c r="Y690" s="221" t="s">
        <v>262</v>
      </c>
      <c r="Z690" s="210"/>
      <c r="AA690" s="210"/>
      <c r="AB690" s="210"/>
      <c r="AC690" s="210"/>
      <c r="AD690" s="210"/>
      <c r="AE690" s="210"/>
      <c r="AF690" s="210"/>
      <c r="AG690" s="210" t="s">
        <v>302</v>
      </c>
      <c r="AH690" s="210"/>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ht="22.5" outlineLevel="2" x14ac:dyDescent="0.2">
      <c r="A691" s="217"/>
      <c r="B691" s="218"/>
      <c r="C691" s="263" t="s">
        <v>1963</v>
      </c>
      <c r="D691" s="251"/>
      <c r="E691" s="252">
        <v>29.343</v>
      </c>
      <c r="F691" s="221"/>
      <c r="G691" s="221"/>
      <c r="H691" s="221"/>
      <c r="I691" s="221"/>
      <c r="J691" s="221"/>
      <c r="K691" s="221"/>
      <c r="L691" s="221"/>
      <c r="M691" s="221"/>
      <c r="N691" s="220"/>
      <c r="O691" s="220"/>
      <c r="P691" s="220"/>
      <c r="Q691" s="220"/>
      <c r="R691" s="221"/>
      <c r="S691" s="221"/>
      <c r="T691" s="221"/>
      <c r="U691" s="221"/>
      <c r="V691" s="221"/>
      <c r="W691" s="221"/>
      <c r="X691" s="221"/>
      <c r="Y691" s="221"/>
      <c r="Z691" s="210"/>
      <c r="AA691" s="210"/>
      <c r="AB691" s="210"/>
      <c r="AC691" s="210"/>
      <c r="AD691" s="210"/>
      <c r="AE691" s="210"/>
      <c r="AF691" s="210"/>
      <c r="AG691" s="210" t="s">
        <v>319</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3" x14ac:dyDescent="0.2">
      <c r="A692" s="217"/>
      <c r="B692" s="218"/>
      <c r="C692" s="263" t="s">
        <v>1964</v>
      </c>
      <c r="D692" s="251"/>
      <c r="E692" s="252">
        <v>19.702999999999999</v>
      </c>
      <c r="F692" s="221"/>
      <c r="G692" s="221"/>
      <c r="H692" s="221"/>
      <c r="I692" s="221"/>
      <c r="J692" s="221"/>
      <c r="K692" s="221"/>
      <c r="L692" s="221"/>
      <c r="M692" s="221"/>
      <c r="N692" s="220"/>
      <c r="O692" s="220"/>
      <c r="P692" s="220"/>
      <c r="Q692" s="220"/>
      <c r="R692" s="221"/>
      <c r="S692" s="221"/>
      <c r="T692" s="221"/>
      <c r="U692" s="221"/>
      <c r="V692" s="221"/>
      <c r="W692" s="221"/>
      <c r="X692" s="221"/>
      <c r="Y692" s="221"/>
      <c r="Z692" s="210"/>
      <c r="AA692" s="210"/>
      <c r="AB692" s="210"/>
      <c r="AC692" s="210"/>
      <c r="AD692" s="210"/>
      <c r="AE692" s="210"/>
      <c r="AF692" s="210"/>
      <c r="AG692" s="210" t="s">
        <v>319</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3" x14ac:dyDescent="0.2">
      <c r="A693" s="217"/>
      <c r="B693" s="218"/>
      <c r="C693" s="263" t="s">
        <v>1965</v>
      </c>
      <c r="D693" s="251"/>
      <c r="E693" s="252">
        <v>9.32</v>
      </c>
      <c r="F693" s="221"/>
      <c r="G693" s="221"/>
      <c r="H693" s="221"/>
      <c r="I693" s="221"/>
      <c r="J693" s="221"/>
      <c r="K693" s="221"/>
      <c r="L693" s="221"/>
      <c r="M693" s="221"/>
      <c r="N693" s="220"/>
      <c r="O693" s="220"/>
      <c r="P693" s="220"/>
      <c r="Q693" s="220"/>
      <c r="R693" s="221"/>
      <c r="S693" s="221"/>
      <c r="T693" s="221"/>
      <c r="U693" s="221"/>
      <c r="V693" s="221"/>
      <c r="W693" s="221"/>
      <c r="X693" s="221"/>
      <c r="Y693" s="221"/>
      <c r="Z693" s="210"/>
      <c r="AA693" s="210"/>
      <c r="AB693" s="210"/>
      <c r="AC693" s="210"/>
      <c r="AD693" s="210"/>
      <c r="AE693" s="210"/>
      <c r="AF693" s="210"/>
      <c r="AG693" s="210" t="s">
        <v>319</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
      <c r="A694" s="217"/>
      <c r="B694" s="218"/>
      <c r="C694" s="263" t="s">
        <v>1966</v>
      </c>
      <c r="D694" s="251"/>
      <c r="E694" s="252">
        <v>10.8</v>
      </c>
      <c r="F694" s="221"/>
      <c r="G694" s="221"/>
      <c r="H694" s="221"/>
      <c r="I694" s="221"/>
      <c r="J694" s="221"/>
      <c r="K694" s="221"/>
      <c r="L694" s="221"/>
      <c r="M694" s="221"/>
      <c r="N694" s="220"/>
      <c r="O694" s="220"/>
      <c r="P694" s="220"/>
      <c r="Q694" s="220"/>
      <c r="R694" s="221"/>
      <c r="S694" s="221"/>
      <c r="T694" s="221"/>
      <c r="U694" s="221"/>
      <c r="V694" s="221"/>
      <c r="W694" s="221"/>
      <c r="X694" s="221"/>
      <c r="Y694" s="221"/>
      <c r="Z694" s="210"/>
      <c r="AA694" s="210"/>
      <c r="AB694" s="210"/>
      <c r="AC694" s="210"/>
      <c r="AD694" s="210"/>
      <c r="AE694" s="210"/>
      <c r="AF694" s="210"/>
      <c r="AG694" s="210" t="s">
        <v>319</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1" x14ac:dyDescent="0.2">
      <c r="A695" s="234">
        <v>241</v>
      </c>
      <c r="B695" s="235" t="s">
        <v>1967</v>
      </c>
      <c r="C695" s="245" t="s">
        <v>1968</v>
      </c>
      <c r="D695" s="236" t="s">
        <v>309</v>
      </c>
      <c r="E695" s="237">
        <v>36.86</v>
      </c>
      <c r="F695" s="238"/>
      <c r="G695" s="239">
        <f>ROUND(E695*F695,2)</f>
        <v>0</v>
      </c>
      <c r="H695" s="238"/>
      <c r="I695" s="239">
        <f>ROUND(E695*H695,2)</f>
        <v>0</v>
      </c>
      <c r="J695" s="238"/>
      <c r="K695" s="239">
        <f>ROUND(E695*J695,2)</f>
        <v>0</v>
      </c>
      <c r="L695" s="239">
        <v>21</v>
      </c>
      <c r="M695" s="239">
        <f>G695*(1+L695/100)</f>
        <v>0</v>
      </c>
      <c r="N695" s="237">
        <v>1.2999999999999999E-4</v>
      </c>
      <c r="O695" s="237">
        <f>ROUND(E695*N695,2)</f>
        <v>0</v>
      </c>
      <c r="P695" s="237">
        <v>0</v>
      </c>
      <c r="Q695" s="237">
        <f>ROUND(E695*P695,2)</f>
        <v>0</v>
      </c>
      <c r="R695" s="239" t="s">
        <v>1906</v>
      </c>
      <c r="S695" s="239" t="s">
        <v>259</v>
      </c>
      <c r="T695" s="240" t="s">
        <v>300</v>
      </c>
      <c r="U695" s="221">
        <v>0.12</v>
      </c>
      <c r="V695" s="221">
        <f>ROUND(E695*U695,2)</f>
        <v>4.42</v>
      </c>
      <c r="W695" s="221"/>
      <c r="X695" s="221" t="s">
        <v>301</v>
      </c>
      <c r="Y695" s="221" t="s">
        <v>262</v>
      </c>
      <c r="Z695" s="210"/>
      <c r="AA695" s="210"/>
      <c r="AB695" s="210"/>
      <c r="AC695" s="210"/>
      <c r="AD695" s="210"/>
      <c r="AE695" s="210"/>
      <c r="AF695" s="210"/>
      <c r="AG695" s="210" t="s">
        <v>302</v>
      </c>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2" x14ac:dyDescent="0.2">
      <c r="A696" s="217"/>
      <c r="B696" s="218"/>
      <c r="C696" s="263" t="s">
        <v>1969</v>
      </c>
      <c r="D696" s="251"/>
      <c r="E696" s="252">
        <v>14.06</v>
      </c>
      <c r="F696" s="221"/>
      <c r="G696" s="221"/>
      <c r="H696" s="221"/>
      <c r="I696" s="221"/>
      <c r="J696" s="221"/>
      <c r="K696" s="221"/>
      <c r="L696" s="221"/>
      <c r="M696" s="221"/>
      <c r="N696" s="220"/>
      <c r="O696" s="220"/>
      <c r="P696" s="220"/>
      <c r="Q696" s="220"/>
      <c r="R696" s="221"/>
      <c r="S696" s="221"/>
      <c r="T696" s="221"/>
      <c r="U696" s="221"/>
      <c r="V696" s="221"/>
      <c r="W696" s="221"/>
      <c r="X696" s="221"/>
      <c r="Y696" s="221"/>
      <c r="Z696" s="210"/>
      <c r="AA696" s="210"/>
      <c r="AB696" s="210"/>
      <c r="AC696" s="210"/>
      <c r="AD696" s="210"/>
      <c r="AE696" s="210"/>
      <c r="AF696" s="210"/>
      <c r="AG696" s="210" t="s">
        <v>319</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3" x14ac:dyDescent="0.2">
      <c r="A697" s="217"/>
      <c r="B697" s="218"/>
      <c r="C697" s="263" t="s">
        <v>1970</v>
      </c>
      <c r="D697" s="251"/>
      <c r="E697" s="252">
        <v>12.74</v>
      </c>
      <c r="F697" s="221"/>
      <c r="G697" s="221"/>
      <c r="H697" s="221"/>
      <c r="I697" s="221"/>
      <c r="J697" s="221"/>
      <c r="K697" s="221"/>
      <c r="L697" s="221"/>
      <c r="M697" s="221"/>
      <c r="N697" s="220"/>
      <c r="O697" s="220"/>
      <c r="P697" s="220"/>
      <c r="Q697" s="220"/>
      <c r="R697" s="221"/>
      <c r="S697" s="221"/>
      <c r="T697" s="221"/>
      <c r="U697" s="221"/>
      <c r="V697" s="221"/>
      <c r="W697" s="221"/>
      <c r="X697" s="221"/>
      <c r="Y697" s="221"/>
      <c r="Z697" s="210"/>
      <c r="AA697" s="210"/>
      <c r="AB697" s="210"/>
      <c r="AC697" s="210"/>
      <c r="AD697" s="210"/>
      <c r="AE697" s="210"/>
      <c r="AF697" s="210"/>
      <c r="AG697" s="210" t="s">
        <v>319</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
      <c r="A698" s="217"/>
      <c r="B698" s="218"/>
      <c r="C698" s="263" t="s">
        <v>1556</v>
      </c>
      <c r="D698" s="251"/>
      <c r="E698" s="252">
        <v>4.66</v>
      </c>
      <c r="F698" s="221"/>
      <c r="G698" s="221"/>
      <c r="H698" s="221"/>
      <c r="I698" s="221"/>
      <c r="J698" s="221"/>
      <c r="K698" s="221"/>
      <c r="L698" s="221"/>
      <c r="M698" s="221"/>
      <c r="N698" s="220"/>
      <c r="O698" s="220"/>
      <c r="P698" s="220"/>
      <c r="Q698" s="220"/>
      <c r="R698" s="221"/>
      <c r="S698" s="221"/>
      <c r="T698" s="221"/>
      <c r="U698" s="221"/>
      <c r="V698" s="221"/>
      <c r="W698" s="221"/>
      <c r="X698" s="221"/>
      <c r="Y698" s="221"/>
      <c r="Z698" s="210"/>
      <c r="AA698" s="210"/>
      <c r="AB698" s="210"/>
      <c r="AC698" s="210"/>
      <c r="AD698" s="210"/>
      <c r="AE698" s="210"/>
      <c r="AF698" s="210"/>
      <c r="AG698" s="210" t="s">
        <v>319</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3" x14ac:dyDescent="0.2">
      <c r="A699" s="217"/>
      <c r="B699" s="218"/>
      <c r="C699" s="263" t="s">
        <v>1557</v>
      </c>
      <c r="D699" s="251"/>
      <c r="E699" s="252">
        <v>5.4</v>
      </c>
      <c r="F699" s="221"/>
      <c r="G699" s="221"/>
      <c r="H699" s="221"/>
      <c r="I699" s="221"/>
      <c r="J699" s="221"/>
      <c r="K699" s="221"/>
      <c r="L699" s="221"/>
      <c r="M699" s="221"/>
      <c r="N699" s="220"/>
      <c r="O699" s="220"/>
      <c r="P699" s="220"/>
      <c r="Q699" s="220"/>
      <c r="R699" s="221"/>
      <c r="S699" s="221"/>
      <c r="T699" s="221"/>
      <c r="U699" s="221"/>
      <c r="V699" s="221"/>
      <c r="W699" s="221"/>
      <c r="X699" s="221"/>
      <c r="Y699" s="221"/>
      <c r="Z699" s="210"/>
      <c r="AA699" s="210"/>
      <c r="AB699" s="210"/>
      <c r="AC699" s="210"/>
      <c r="AD699" s="210"/>
      <c r="AE699" s="210"/>
      <c r="AF699" s="210"/>
      <c r="AG699" s="210" t="s">
        <v>319</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1" x14ac:dyDescent="0.2">
      <c r="A700" s="234">
        <v>242</v>
      </c>
      <c r="B700" s="235" t="s">
        <v>1971</v>
      </c>
      <c r="C700" s="245" t="s">
        <v>1972</v>
      </c>
      <c r="D700" s="236" t="s">
        <v>309</v>
      </c>
      <c r="E700" s="237">
        <v>33.4</v>
      </c>
      <c r="F700" s="238"/>
      <c r="G700" s="239">
        <f>ROUND(E700*F700,2)</f>
        <v>0</v>
      </c>
      <c r="H700" s="238"/>
      <c r="I700" s="239">
        <f>ROUND(E700*H700,2)</f>
        <v>0</v>
      </c>
      <c r="J700" s="238"/>
      <c r="K700" s="239">
        <f>ROUND(E700*J700,2)</f>
        <v>0</v>
      </c>
      <c r="L700" s="239">
        <v>21</v>
      </c>
      <c r="M700" s="239">
        <f>G700*(1+L700/100)</f>
        <v>0</v>
      </c>
      <c r="N700" s="237">
        <v>1.2999999999999999E-4</v>
      </c>
      <c r="O700" s="237">
        <f>ROUND(E700*N700,2)</f>
        <v>0</v>
      </c>
      <c r="P700" s="237">
        <v>0</v>
      </c>
      <c r="Q700" s="237">
        <f>ROUND(E700*P700,2)</f>
        <v>0</v>
      </c>
      <c r="R700" s="239" t="s">
        <v>1906</v>
      </c>
      <c r="S700" s="239" t="s">
        <v>259</v>
      </c>
      <c r="T700" s="240" t="s">
        <v>300</v>
      </c>
      <c r="U700" s="221">
        <v>0.12</v>
      </c>
      <c r="V700" s="221">
        <f>ROUND(E700*U700,2)</f>
        <v>4.01</v>
      </c>
      <c r="W700" s="221"/>
      <c r="X700" s="221" t="s">
        <v>301</v>
      </c>
      <c r="Y700" s="221" t="s">
        <v>262</v>
      </c>
      <c r="Z700" s="210"/>
      <c r="AA700" s="210"/>
      <c r="AB700" s="210"/>
      <c r="AC700" s="210"/>
      <c r="AD700" s="210"/>
      <c r="AE700" s="210"/>
      <c r="AF700" s="210"/>
      <c r="AG700" s="210" t="s">
        <v>302</v>
      </c>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2" x14ac:dyDescent="0.2">
      <c r="A701" s="217"/>
      <c r="B701" s="218"/>
      <c r="C701" s="263" t="s">
        <v>1973</v>
      </c>
      <c r="D701" s="251"/>
      <c r="E701" s="252">
        <v>15.9</v>
      </c>
      <c r="F701" s="221"/>
      <c r="G701" s="221"/>
      <c r="H701" s="221"/>
      <c r="I701" s="221"/>
      <c r="J701" s="221"/>
      <c r="K701" s="221"/>
      <c r="L701" s="221"/>
      <c r="M701" s="221"/>
      <c r="N701" s="220"/>
      <c r="O701" s="220"/>
      <c r="P701" s="220"/>
      <c r="Q701" s="220"/>
      <c r="R701" s="221"/>
      <c r="S701" s="221"/>
      <c r="T701" s="221"/>
      <c r="U701" s="221"/>
      <c r="V701" s="221"/>
      <c r="W701" s="221"/>
      <c r="X701" s="221"/>
      <c r="Y701" s="221"/>
      <c r="Z701" s="210"/>
      <c r="AA701" s="210"/>
      <c r="AB701" s="210"/>
      <c r="AC701" s="210"/>
      <c r="AD701" s="210"/>
      <c r="AE701" s="210"/>
      <c r="AF701" s="210"/>
      <c r="AG701" s="210" t="s">
        <v>319</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
      <c r="A702" s="217"/>
      <c r="B702" s="218"/>
      <c r="C702" s="263" t="s">
        <v>1974</v>
      </c>
      <c r="D702" s="251"/>
      <c r="E702" s="252">
        <v>9.5</v>
      </c>
      <c r="F702" s="221"/>
      <c r="G702" s="221"/>
      <c r="H702" s="221"/>
      <c r="I702" s="221"/>
      <c r="J702" s="221"/>
      <c r="K702" s="221"/>
      <c r="L702" s="221"/>
      <c r="M702" s="221"/>
      <c r="N702" s="220"/>
      <c r="O702" s="220"/>
      <c r="P702" s="220"/>
      <c r="Q702" s="220"/>
      <c r="R702" s="221"/>
      <c r="S702" s="221"/>
      <c r="T702" s="221"/>
      <c r="U702" s="221"/>
      <c r="V702" s="221"/>
      <c r="W702" s="221"/>
      <c r="X702" s="221"/>
      <c r="Y702" s="221"/>
      <c r="Z702" s="210"/>
      <c r="AA702" s="210"/>
      <c r="AB702" s="210"/>
      <c r="AC702" s="210"/>
      <c r="AD702" s="210"/>
      <c r="AE702" s="210"/>
      <c r="AF702" s="210"/>
      <c r="AG702" s="210" t="s">
        <v>319</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
      <c r="A703" s="217"/>
      <c r="B703" s="218"/>
      <c r="C703" s="263" t="s">
        <v>1975</v>
      </c>
      <c r="D703" s="251"/>
      <c r="E703" s="252">
        <v>4</v>
      </c>
      <c r="F703" s="221"/>
      <c r="G703" s="221"/>
      <c r="H703" s="221"/>
      <c r="I703" s="221"/>
      <c r="J703" s="221"/>
      <c r="K703" s="221"/>
      <c r="L703" s="221"/>
      <c r="M703" s="221"/>
      <c r="N703" s="220"/>
      <c r="O703" s="220"/>
      <c r="P703" s="220"/>
      <c r="Q703" s="220"/>
      <c r="R703" s="221"/>
      <c r="S703" s="221"/>
      <c r="T703" s="221"/>
      <c r="U703" s="221"/>
      <c r="V703" s="221"/>
      <c r="W703" s="221"/>
      <c r="X703" s="221"/>
      <c r="Y703" s="221"/>
      <c r="Z703" s="210"/>
      <c r="AA703" s="210"/>
      <c r="AB703" s="210"/>
      <c r="AC703" s="210"/>
      <c r="AD703" s="210"/>
      <c r="AE703" s="210"/>
      <c r="AF703" s="210"/>
      <c r="AG703" s="210" t="s">
        <v>319</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
      <c r="A704" s="217"/>
      <c r="B704" s="218"/>
      <c r="C704" s="263" t="s">
        <v>1976</v>
      </c>
      <c r="D704" s="251"/>
      <c r="E704" s="252">
        <v>4</v>
      </c>
      <c r="F704" s="221"/>
      <c r="G704" s="221"/>
      <c r="H704" s="221"/>
      <c r="I704" s="221"/>
      <c r="J704" s="221"/>
      <c r="K704" s="221"/>
      <c r="L704" s="221"/>
      <c r="M704" s="221"/>
      <c r="N704" s="220"/>
      <c r="O704" s="220"/>
      <c r="P704" s="220"/>
      <c r="Q704" s="220"/>
      <c r="R704" s="221"/>
      <c r="S704" s="221"/>
      <c r="T704" s="221"/>
      <c r="U704" s="221"/>
      <c r="V704" s="221"/>
      <c r="W704" s="221"/>
      <c r="X704" s="221"/>
      <c r="Y704" s="221"/>
      <c r="Z704" s="210"/>
      <c r="AA704" s="210"/>
      <c r="AB704" s="210"/>
      <c r="AC704" s="210"/>
      <c r="AD704" s="210"/>
      <c r="AE704" s="210"/>
      <c r="AF704" s="210"/>
      <c r="AG704" s="210" t="s">
        <v>319</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ht="22.5" outlineLevel="1" x14ac:dyDescent="0.2">
      <c r="A705" s="234">
        <v>243</v>
      </c>
      <c r="B705" s="235" t="s">
        <v>1977</v>
      </c>
      <c r="C705" s="245" t="s">
        <v>1978</v>
      </c>
      <c r="D705" s="236" t="s">
        <v>298</v>
      </c>
      <c r="E705" s="237">
        <v>79.540899999999993</v>
      </c>
      <c r="F705" s="238"/>
      <c r="G705" s="239">
        <f>ROUND(E705*F705,2)</f>
        <v>0</v>
      </c>
      <c r="H705" s="238"/>
      <c r="I705" s="239">
        <f>ROUND(E705*H705,2)</f>
        <v>0</v>
      </c>
      <c r="J705" s="238"/>
      <c r="K705" s="239">
        <f>ROUND(E705*J705,2)</f>
        <v>0</v>
      </c>
      <c r="L705" s="239">
        <v>21</v>
      </c>
      <c r="M705" s="239">
        <f>G705*(1+L705/100)</f>
        <v>0</v>
      </c>
      <c r="N705" s="237">
        <v>1.17E-2</v>
      </c>
      <c r="O705" s="237">
        <f>ROUND(E705*N705,2)</f>
        <v>0.93</v>
      </c>
      <c r="P705" s="237">
        <v>0</v>
      </c>
      <c r="Q705" s="237">
        <f>ROUND(E705*P705,2)</f>
        <v>0</v>
      </c>
      <c r="R705" s="239" t="s">
        <v>371</v>
      </c>
      <c r="S705" s="239" t="s">
        <v>259</v>
      </c>
      <c r="T705" s="240" t="s">
        <v>300</v>
      </c>
      <c r="U705" s="221">
        <v>0</v>
      </c>
      <c r="V705" s="221">
        <f>ROUND(E705*U705,2)</f>
        <v>0</v>
      </c>
      <c r="W705" s="221"/>
      <c r="X705" s="221" t="s">
        <v>372</v>
      </c>
      <c r="Y705" s="221" t="s">
        <v>262</v>
      </c>
      <c r="Z705" s="210"/>
      <c r="AA705" s="210"/>
      <c r="AB705" s="210"/>
      <c r="AC705" s="210"/>
      <c r="AD705" s="210"/>
      <c r="AE705" s="210"/>
      <c r="AF705" s="210"/>
      <c r="AG705" s="210" t="s">
        <v>373</v>
      </c>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2" x14ac:dyDescent="0.2">
      <c r="A706" s="217"/>
      <c r="B706" s="218"/>
      <c r="C706" s="263" t="s">
        <v>1926</v>
      </c>
      <c r="D706" s="251"/>
      <c r="E706" s="252"/>
      <c r="F706" s="221"/>
      <c r="G706" s="221"/>
      <c r="H706" s="221"/>
      <c r="I706" s="221"/>
      <c r="J706" s="221"/>
      <c r="K706" s="221"/>
      <c r="L706" s="221"/>
      <c r="M706" s="221"/>
      <c r="N706" s="220"/>
      <c r="O706" s="220"/>
      <c r="P706" s="220"/>
      <c r="Q706" s="220"/>
      <c r="R706" s="221"/>
      <c r="S706" s="221"/>
      <c r="T706" s="221"/>
      <c r="U706" s="221"/>
      <c r="V706" s="221"/>
      <c r="W706" s="221"/>
      <c r="X706" s="221"/>
      <c r="Y706" s="221"/>
      <c r="Z706" s="210"/>
      <c r="AA706" s="210"/>
      <c r="AB706" s="210"/>
      <c r="AC706" s="210"/>
      <c r="AD706" s="210"/>
      <c r="AE706" s="210"/>
      <c r="AF706" s="210"/>
      <c r="AG706" s="210" t="s">
        <v>319</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3" x14ac:dyDescent="0.2">
      <c r="A707" s="217"/>
      <c r="B707" s="218"/>
      <c r="C707" s="263" t="s">
        <v>1979</v>
      </c>
      <c r="D707" s="251"/>
      <c r="E707" s="252">
        <v>79.540899999999993</v>
      </c>
      <c r="F707" s="221"/>
      <c r="G707" s="221"/>
      <c r="H707" s="221"/>
      <c r="I707" s="221"/>
      <c r="J707" s="221"/>
      <c r="K707" s="221"/>
      <c r="L707" s="221"/>
      <c r="M707" s="221"/>
      <c r="N707" s="220"/>
      <c r="O707" s="220"/>
      <c r="P707" s="220"/>
      <c r="Q707" s="220"/>
      <c r="R707" s="221"/>
      <c r="S707" s="221"/>
      <c r="T707" s="221"/>
      <c r="U707" s="221"/>
      <c r="V707" s="221"/>
      <c r="W707" s="221"/>
      <c r="X707" s="221"/>
      <c r="Y707" s="221"/>
      <c r="Z707" s="210"/>
      <c r="AA707" s="210"/>
      <c r="AB707" s="210"/>
      <c r="AC707" s="210"/>
      <c r="AD707" s="210"/>
      <c r="AE707" s="210"/>
      <c r="AF707" s="210"/>
      <c r="AG707" s="210" t="s">
        <v>319</v>
      </c>
      <c r="AH707" s="210">
        <v>5</v>
      </c>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1" x14ac:dyDescent="0.2">
      <c r="A708" s="254">
        <v>244</v>
      </c>
      <c r="B708" s="255" t="s">
        <v>1980</v>
      </c>
      <c r="C708" s="262" t="s">
        <v>1981</v>
      </c>
      <c r="D708" s="256" t="s">
        <v>400</v>
      </c>
      <c r="E708" s="257">
        <v>1.29389</v>
      </c>
      <c r="F708" s="258"/>
      <c r="G708" s="259">
        <f>ROUND(E708*F708,2)</f>
        <v>0</v>
      </c>
      <c r="H708" s="258"/>
      <c r="I708" s="259">
        <f>ROUND(E708*H708,2)</f>
        <v>0</v>
      </c>
      <c r="J708" s="258"/>
      <c r="K708" s="259">
        <f>ROUND(E708*J708,2)</f>
        <v>0</v>
      </c>
      <c r="L708" s="259">
        <v>21</v>
      </c>
      <c r="M708" s="259">
        <f>G708*(1+L708/100)</f>
        <v>0</v>
      </c>
      <c r="N708" s="257">
        <v>0</v>
      </c>
      <c r="O708" s="257">
        <f>ROUND(E708*N708,2)</f>
        <v>0</v>
      </c>
      <c r="P708" s="257">
        <v>0</v>
      </c>
      <c r="Q708" s="257">
        <f>ROUND(E708*P708,2)</f>
        <v>0</v>
      </c>
      <c r="R708" s="259" t="s">
        <v>1906</v>
      </c>
      <c r="S708" s="259" t="s">
        <v>259</v>
      </c>
      <c r="T708" s="260" t="s">
        <v>300</v>
      </c>
      <c r="U708" s="221">
        <v>1.5980000000000001</v>
      </c>
      <c r="V708" s="221">
        <f>ROUND(E708*U708,2)</f>
        <v>2.0699999999999998</v>
      </c>
      <c r="W708" s="221"/>
      <c r="X708" s="221" t="s">
        <v>401</v>
      </c>
      <c r="Y708" s="221" t="s">
        <v>262</v>
      </c>
      <c r="Z708" s="210"/>
      <c r="AA708" s="210"/>
      <c r="AB708" s="210"/>
      <c r="AC708" s="210"/>
      <c r="AD708" s="210"/>
      <c r="AE708" s="210"/>
      <c r="AF708" s="210"/>
      <c r="AG708" s="210" t="s">
        <v>402</v>
      </c>
      <c r="AH708" s="210"/>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x14ac:dyDescent="0.2">
      <c r="A709" s="224" t="s">
        <v>254</v>
      </c>
      <c r="B709" s="225" t="s">
        <v>194</v>
      </c>
      <c r="C709" s="244" t="s">
        <v>195</v>
      </c>
      <c r="D709" s="226"/>
      <c r="E709" s="227"/>
      <c r="F709" s="228"/>
      <c r="G709" s="228">
        <f>SUMIF(AG710:AG713,"&lt;&gt;NOR",G710:G713)</f>
        <v>0</v>
      </c>
      <c r="H709" s="228"/>
      <c r="I709" s="228">
        <f>SUM(I710:I713)</f>
        <v>0</v>
      </c>
      <c r="J709" s="228"/>
      <c r="K709" s="228">
        <f>SUM(K710:K713)</f>
        <v>0</v>
      </c>
      <c r="L709" s="228"/>
      <c r="M709" s="228">
        <f>SUM(M710:M713)</f>
        <v>0</v>
      </c>
      <c r="N709" s="227"/>
      <c r="O709" s="227">
        <f>SUM(O710:O713)</f>
        <v>0</v>
      </c>
      <c r="P709" s="227"/>
      <c r="Q709" s="227">
        <f>SUM(Q710:Q713)</f>
        <v>0</v>
      </c>
      <c r="R709" s="228"/>
      <c r="S709" s="228"/>
      <c r="T709" s="229"/>
      <c r="U709" s="223"/>
      <c r="V709" s="223">
        <f>SUM(V710:V713)</f>
        <v>3.45</v>
      </c>
      <c r="W709" s="223"/>
      <c r="X709" s="223"/>
      <c r="Y709" s="223"/>
      <c r="AG709" t="s">
        <v>255</v>
      </c>
    </row>
    <row r="710" spans="1:60" outlineLevel="1" x14ac:dyDescent="0.2">
      <c r="A710" s="234">
        <v>245</v>
      </c>
      <c r="B710" s="235" t="s">
        <v>1982</v>
      </c>
      <c r="C710" s="245" t="s">
        <v>1983</v>
      </c>
      <c r="D710" s="236" t="s">
        <v>298</v>
      </c>
      <c r="E710" s="237">
        <v>7.9</v>
      </c>
      <c r="F710" s="238"/>
      <c r="G710" s="239">
        <f>ROUND(E710*F710,2)</f>
        <v>0</v>
      </c>
      <c r="H710" s="238"/>
      <c r="I710" s="239">
        <f>ROUND(E710*H710,2)</f>
        <v>0</v>
      </c>
      <c r="J710" s="238"/>
      <c r="K710" s="239">
        <f>ROUND(E710*J710,2)</f>
        <v>0</v>
      </c>
      <c r="L710" s="239">
        <v>21</v>
      </c>
      <c r="M710" s="239">
        <f>G710*(1+L710/100)</f>
        <v>0</v>
      </c>
      <c r="N710" s="237">
        <v>3.2000000000000003E-4</v>
      </c>
      <c r="O710" s="237">
        <f>ROUND(E710*N710,2)</f>
        <v>0</v>
      </c>
      <c r="P710" s="237">
        <v>0</v>
      </c>
      <c r="Q710" s="237">
        <f>ROUND(E710*P710,2)</f>
        <v>0</v>
      </c>
      <c r="R710" s="239" t="s">
        <v>1824</v>
      </c>
      <c r="S710" s="239" t="s">
        <v>259</v>
      </c>
      <c r="T710" s="240" t="s">
        <v>300</v>
      </c>
      <c r="U710" s="221">
        <v>0.43675000000000003</v>
      </c>
      <c r="V710" s="221">
        <f>ROUND(E710*U710,2)</f>
        <v>3.45</v>
      </c>
      <c r="W710" s="221"/>
      <c r="X710" s="221" t="s">
        <v>348</v>
      </c>
      <c r="Y710" s="221" t="s">
        <v>262</v>
      </c>
      <c r="Z710" s="210"/>
      <c r="AA710" s="210"/>
      <c r="AB710" s="210"/>
      <c r="AC710" s="210"/>
      <c r="AD710" s="210"/>
      <c r="AE710" s="210"/>
      <c r="AF710" s="210"/>
      <c r="AG710" s="210" t="s">
        <v>349</v>
      </c>
      <c r="AH710" s="210"/>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2" x14ac:dyDescent="0.2">
      <c r="A711" s="217"/>
      <c r="B711" s="218"/>
      <c r="C711" s="263" t="s">
        <v>1984</v>
      </c>
      <c r="D711" s="251"/>
      <c r="E711" s="252">
        <v>1.94</v>
      </c>
      <c r="F711" s="221"/>
      <c r="G711" s="221"/>
      <c r="H711" s="221"/>
      <c r="I711" s="221"/>
      <c r="J711" s="221"/>
      <c r="K711" s="221"/>
      <c r="L711" s="221"/>
      <c r="M711" s="221"/>
      <c r="N711" s="220"/>
      <c r="O711" s="220"/>
      <c r="P711" s="220"/>
      <c r="Q711" s="220"/>
      <c r="R711" s="221"/>
      <c r="S711" s="221"/>
      <c r="T711" s="221"/>
      <c r="U711" s="221"/>
      <c r="V711" s="221"/>
      <c r="W711" s="221"/>
      <c r="X711" s="221"/>
      <c r="Y711" s="221"/>
      <c r="Z711" s="210"/>
      <c r="AA711" s="210"/>
      <c r="AB711" s="210"/>
      <c r="AC711" s="210"/>
      <c r="AD711" s="210"/>
      <c r="AE711" s="210"/>
      <c r="AF711" s="210"/>
      <c r="AG711" s="210" t="s">
        <v>319</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
      <c r="A712" s="217"/>
      <c r="B712" s="218"/>
      <c r="C712" s="263" t="s">
        <v>1985</v>
      </c>
      <c r="D712" s="251"/>
      <c r="E712" s="252">
        <v>4.95</v>
      </c>
      <c r="F712" s="221"/>
      <c r="G712" s="221"/>
      <c r="H712" s="221"/>
      <c r="I712" s="221"/>
      <c r="J712" s="221"/>
      <c r="K712" s="221"/>
      <c r="L712" s="221"/>
      <c r="M712" s="221"/>
      <c r="N712" s="220"/>
      <c r="O712" s="220"/>
      <c r="P712" s="220"/>
      <c r="Q712" s="220"/>
      <c r="R712" s="221"/>
      <c r="S712" s="221"/>
      <c r="T712" s="221"/>
      <c r="U712" s="221"/>
      <c r="V712" s="221"/>
      <c r="W712" s="221"/>
      <c r="X712" s="221"/>
      <c r="Y712" s="221"/>
      <c r="Z712" s="210"/>
      <c r="AA712" s="210"/>
      <c r="AB712" s="210"/>
      <c r="AC712" s="210"/>
      <c r="AD712" s="210"/>
      <c r="AE712" s="210"/>
      <c r="AF712" s="210"/>
      <c r="AG712" s="210" t="s">
        <v>319</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
      <c r="A713" s="217"/>
      <c r="B713" s="218"/>
      <c r="C713" s="263" t="s">
        <v>1986</v>
      </c>
      <c r="D713" s="251"/>
      <c r="E713" s="252">
        <v>1.01</v>
      </c>
      <c r="F713" s="221"/>
      <c r="G713" s="221"/>
      <c r="H713" s="221"/>
      <c r="I713" s="221"/>
      <c r="J713" s="221"/>
      <c r="K713" s="221"/>
      <c r="L713" s="221"/>
      <c r="M713" s="221"/>
      <c r="N713" s="220"/>
      <c r="O713" s="220"/>
      <c r="P713" s="220"/>
      <c r="Q713" s="220"/>
      <c r="R713" s="221"/>
      <c r="S713" s="221"/>
      <c r="T713" s="221"/>
      <c r="U713" s="221"/>
      <c r="V713" s="221"/>
      <c r="W713" s="221"/>
      <c r="X713" s="221"/>
      <c r="Y713" s="221"/>
      <c r="Z713" s="210"/>
      <c r="AA713" s="210"/>
      <c r="AB713" s="210"/>
      <c r="AC713" s="210"/>
      <c r="AD713" s="210"/>
      <c r="AE713" s="210"/>
      <c r="AF713" s="210"/>
      <c r="AG713" s="210" t="s">
        <v>319</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x14ac:dyDescent="0.2">
      <c r="A714" s="224" t="s">
        <v>254</v>
      </c>
      <c r="B714" s="225" t="s">
        <v>196</v>
      </c>
      <c r="C714" s="244" t="s">
        <v>197</v>
      </c>
      <c r="D714" s="226"/>
      <c r="E714" s="227"/>
      <c r="F714" s="228"/>
      <c r="G714" s="228">
        <f>SUMIF(AG715:AG727,"&lt;&gt;NOR",G715:G727)</f>
        <v>0</v>
      </c>
      <c r="H714" s="228"/>
      <c r="I714" s="228">
        <f>SUM(I715:I727)</f>
        <v>0</v>
      </c>
      <c r="J714" s="228"/>
      <c r="K714" s="228">
        <f>SUM(K715:K727)</f>
        <v>0</v>
      </c>
      <c r="L714" s="228"/>
      <c r="M714" s="228">
        <f>SUM(M715:M727)</f>
        <v>0</v>
      </c>
      <c r="N714" s="227"/>
      <c r="O714" s="227">
        <f>SUM(O715:O727)</f>
        <v>0.09</v>
      </c>
      <c r="P714" s="227"/>
      <c r="Q714" s="227">
        <f>SUM(Q715:Q727)</f>
        <v>0</v>
      </c>
      <c r="R714" s="228"/>
      <c r="S714" s="228"/>
      <c r="T714" s="229"/>
      <c r="U714" s="223"/>
      <c r="V714" s="223">
        <f>SUM(V715:V727)</f>
        <v>38.72</v>
      </c>
      <c r="W714" s="223"/>
      <c r="X714" s="223"/>
      <c r="Y714" s="223"/>
      <c r="AG714" t="s">
        <v>255</v>
      </c>
    </row>
    <row r="715" spans="1:60" ht="22.5" outlineLevel="1" x14ac:dyDescent="0.2">
      <c r="A715" s="234">
        <v>246</v>
      </c>
      <c r="B715" s="235" t="s">
        <v>1987</v>
      </c>
      <c r="C715" s="245" t="s">
        <v>1988</v>
      </c>
      <c r="D715" s="236" t="s">
        <v>298</v>
      </c>
      <c r="E715" s="237">
        <v>288.10000000000002</v>
      </c>
      <c r="F715" s="238"/>
      <c r="G715" s="239">
        <f>ROUND(E715*F715,2)</f>
        <v>0</v>
      </c>
      <c r="H715" s="238"/>
      <c r="I715" s="239">
        <f>ROUND(E715*H715,2)</f>
        <v>0</v>
      </c>
      <c r="J715" s="238"/>
      <c r="K715" s="239">
        <f>ROUND(E715*J715,2)</f>
        <v>0</v>
      </c>
      <c r="L715" s="239">
        <v>21</v>
      </c>
      <c r="M715" s="239">
        <f>G715*(1+L715/100)</f>
        <v>0</v>
      </c>
      <c r="N715" s="237">
        <v>3.2000000000000003E-4</v>
      </c>
      <c r="O715" s="237">
        <f>ROUND(E715*N715,2)</f>
        <v>0.09</v>
      </c>
      <c r="P715" s="237">
        <v>0</v>
      </c>
      <c r="Q715" s="237">
        <f>ROUND(E715*P715,2)</f>
        <v>0</v>
      </c>
      <c r="R715" s="239" t="s">
        <v>1989</v>
      </c>
      <c r="S715" s="239" t="s">
        <v>259</v>
      </c>
      <c r="T715" s="240" t="s">
        <v>300</v>
      </c>
      <c r="U715" s="221">
        <v>0.13439999999999999</v>
      </c>
      <c r="V715" s="221">
        <f>ROUND(E715*U715,2)</f>
        <v>38.72</v>
      </c>
      <c r="W715" s="221"/>
      <c r="X715" s="221" t="s">
        <v>301</v>
      </c>
      <c r="Y715" s="221" t="s">
        <v>262</v>
      </c>
      <c r="Z715" s="210"/>
      <c r="AA715" s="210"/>
      <c r="AB715" s="210"/>
      <c r="AC715" s="210"/>
      <c r="AD715" s="210"/>
      <c r="AE715" s="210"/>
      <c r="AF715" s="210"/>
      <c r="AG715" s="210" t="s">
        <v>302</v>
      </c>
      <c r="AH715" s="210"/>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ht="33.75" outlineLevel="2" x14ac:dyDescent="0.2">
      <c r="A716" s="217"/>
      <c r="B716" s="218"/>
      <c r="C716" s="263" t="s">
        <v>1990</v>
      </c>
      <c r="D716" s="251"/>
      <c r="E716" s="252">
        <v>5.0420999999999996</v>
      </c>
      <c r="F716" s="221"/>
      <c r="G716" s="221"/>
      <c r="H716" s="221"/>
      <c r="I716" s="221"/>
      <c r="J716" s="221"/>
      <c r="K716" s="221"/>
      <c r="L716" s="221"/>
      <c r="M716" s="221"/>
      <c r="N716" s="220"/>
      <c r="O716" s="220"/>
      <c r="P716" s="220"/>
      <c r="Q716" s="220"/>
      <c r="R716" s="221"/>
      <c r="S716" s="221"/>
      <c r="T716" s="221"/>
      <c r="U716" s="221"/>
      <c r="V716" s="221"/>
      <c r="W716" s="221"/>
      <c r="X716" s="221"/>
      <c r="Y716" s="221"/>
      <c r="Z716" s="210"/>
      <c r="AA716" s="210"/>
      <c r="AB716" s="210"/>
      <c r="AC716" s="210"/>
      <c r="AD716" s="210"/>
      <c r="AE716" s="210"/>
      <c r="AF716" s="210"/>
      <c r="AG716" s="210" t="s">
        <v>319</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ht="22.5" outlineLevel="3" x14ac:dyDescent="0.2">
      <c r="A717" s="217"/>
      <c r="B717" s="218"/>
      <c r="C717" s="263" t="s">
        <v>1991</v>
      </c>
      <c r="D717" s="251"/>
      <c r="E717" s="252">
        <v>5.2679999999999998</v>
      </c>
      <c r="F717" s="221"/>
      <c r="G717" s="221"/>
      <c r="H717" s="221"/>
      <c r="I717" s="221"/>
      <c r="J717" s="221"/>
      <c r="K717" s="221"/>
      <c r="L717" s="221"/>
      <c r="M717" s="221"/>
      <c r="N717" s="220"/>
      <c r="O717" s="220"/>
      <c r="P717" s="220"/>
      <c r="Q717" s="220"/>
      <c r="R717" s="221"/>
      <c r="S717" s="221"/>
      <c r="T717" s="221"/>
      <c r="U717" s="221"/>
      <c r="V717" s="221"/>
      <c r="W717" s="221"/>
      <c r="X717" s="221"/>
      <c r="Y717" s="221"/>
      <c r="Z717" s="210"/>
      <c r="AA717" s="210"/>
      <c r="AB717" s="210"/>
      <c r="AC717" s="210"/>
      <c r="AD717" s="210"/>
      <c r="AE717" s="210"/>
      <c r="AF717" s="210"/>
      <c r="AG717" s="210" t="s">
        <v>319</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ht="22.5" outlineLevel="3" x14ac:dyDescent="0.2">
      <c r="A718" s="217"/>
      <c r="B718" s="218"/>
      <c r="C718" s="263" t="s">
        <v>1992</v>
      </c>
      <c r="D718" s="251"/>
      <c r="E718" s="252">
        <v>12.0905</v>
      </c>
      <c r="F718" s="221"/>
      <c r="G718" s="221"/>
      <c r="H718" s="221"/>
      <c r="I718" s="221"/>
      <c r="J718" s="221"/>
      <c r="K718" s="221"/>
      <c r="L718" s="221"/>
      <c r="M718" s="221"/>
      <c r="N718" s="220"/>
      <c r="O718" s="220"/>
      <c r="P718" s="220"/>
      <c r="Q718" s="220"/>
      <c r="R718" s="221"/>
      <c r="S718" s="221"/>
      <c r="T718" s="221"/>
      <c r="U718" s="221"/>
      <c r="V718" s="221"/>
      <c r="W718" s="221"/>
      <c r="X718" s="221"/>
      <c r="Y718" s="221"/>
      <c r="Z718" s="210"/>
      <c r="AA718" s="210"/>
      <c r="AB718" s="210"/>
      <c r="AC718" s="210"/>
      <c r="AD718" s="210"/>
      <c r="AE718" s="210"/>
      <c r="AF718" s="210"/>
      <c r="AG718" s="210" t="s">
        <v>319</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ht="22.5" outlineLevel="3" x14ac:dyDescent="0.2">
      <c r="A719" s="217"/>
      <c r="B719" s="218"/>
      <c r="C719" s="263" t="s">
        <v>1993</v>
      </c>
      <c r="D719" s="251"/>
      <c r="E719" s="252">
        <v>94.5364</v>
      </c>
      <c r="F719" s="221"/>
      <c r="G719" s="221"/>
      <c r="H719" s="221"/>
      <c r="I719" s="221"/>
      <c r="J719" s="221"/>
      <c r="K719" s="221"/>
      <c r="L719" s="221"/>
      <c r="M719" s="221"/>
      <c r="N719" s="220"/>
      <c r="O719" s="220"/>
      <c r="P719" s="220"/>
      <c r="Q719" s="220"/>
      <c r="R719" s="221"/>
      <c r="S719" s="221"/>
      <c r="T719" s="221"/>
      <c r="U719" s="221"/>
      <c r="V719" s="221"/>
      <c r="W719" s="221"/>
      <c r="X719" s="221"/>
      <c r="Y719" s="221"/>
      <c r="Z719" s="210"/>
      <c r="AA719" s="210"/>
      <c r="AB719" s="210"/>
      <c r="AC719" s="210"/>
      <c r="AD719" s="210"/>
      <c r="AE719" s="210"/>
      <c r="AF719" s="210"/>
      <c r="AG719" s="210" t="s">
        <v>319</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
      <c r="A720" s="217"/>
      <c r="B720" s="218"/>
      <c r="C720" s="263" t="s">
        <v>1994</v>
      </c>
      <c r="D720" s="251"/>
      <c r="E720" s="252">
        <v>1.2210000000000001</v>
      </c>
      <c r="F720" s="221"/>
      <c r="G720" s="221"/>
      <c r="H720" s="221"/>
      <c r="I720" s="221"/>
      <c r="J720" s="221"/>
      <c r="K720" s="221"/>
      <c r="L720" s="221"/>
      <c r="M720" s="221"/>
      <c r="N720" s="220"/>
      <c r="O720" s="220"/>
      <c r="P720" s="220"/>
      <c r="Q720" s="220"/>
      <c r="R720" s="221"/>
      <c r="S720" s="221"/>
      <c r="T720" s="221"/>
      <c r="U720" s="221"/>
      <c r="V720" s="221"/>
      <c r="W720" s="221"/>
      <c r="X720" s="221"/>
      <c r="Y720" s="221"/>
      <c r="Z720" s="210"/>
      <c r="AA720" s="210"/>
      <c r="AB720" s="210"/>
      <c r="AC720" s="210"/>
      <c r="AD720" s="210"/>
      <c r="AE720" s="210"/>
      <c r="AF720" s="210"/>
      <c r="AG720" s="210" t="s">
        <v>319</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63" t="s">
        <v>1995</v>
      </c>
      <c r="D721" s="251"/>
      <c r="E721" s="252">
        <v>30.962</v>
      </c>
      <c r="F721" s="221"/>
      <c r="G721" s="221"/>
      <c r="H721" s="221"/>
      <c r="I721" s="221"/>
      <c r="J721" s="221"/>
      <c r="K721" s="221"/>
      <c r="L721" s="221"/>
      <c r="M721" s="221"/>
      <c r="N721" s="220"/>
      <c r="O721" s="220"/>
      <c r="P721" s="220"/>
      <c r="Q721" s="220"/>
      <c r="R721" s="221"/>
      <c r="S721" s="221"/>
      <c r="T721" s="221"/>
      <c r="U721" s="221"/>
      <c r="V721" s="221"/>
      <c r="W721" s="221"/>
      <c r="X721" s="221"/>
      <c r="Y721" s="221"/>
      <c r="Z721" s="210"/>
      <c r="AA721" s="210"/>
      <c r="AB721" s="210"/>
      <c r="AC721" s="210"/>
      <c r="AD721" s="210"/>
      <c r="AE721" s="210"/>
      <c r="AF721" s="210"/>
      <c r="AG721" s="210" t="s">
        <v>319</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
      <c r="A722" s="217"/>
      <c r="B722" s="218"/>
      <c r="C722" s="263" t="s">
        <v>1996</v>
      </c>
      <c r="D722" s="251"/>
      <c r="E722" s="252">
        <v>9.17</v>
      </c>
      <c r="F722" s="221"/>
      <c r="G722" s="221"/>
      <c r="H722" s="221"/>
      <c r="I722" s="221"/>
      <c r="J722" s="221"/>
      <c r="K722" s="221"/>
      <c r="L722" s="221"/>
      <c r="M722" s="221"/>
      <c r="N722" s="220"/>
      <c r="O722" s="220"/>
      <c r="P722" s="220"/>
      <c r="Q722" s="220"/>
      <c r="R722" s="221"/>
      <c r="S722" s="221"/>
      <c r="T722" s="221"/>
      <c r="U722" s="221"/>
      <c r="V722" s="221"/>
      <c r="W722" s="221"/>
      <c r="X722" s="221"/>
      <c r="Y722" s="221"/>
      <c r="Z722" s="210"/>
      <c r="AA722" s="210"/>
      <c r="AB722" s="210"/>
      <c r="AC722" s="210"/>
      <c r="AD722" s="210"/>
      <c r="AE722" s="210"/>
      <c r="AF722" s="210"/>
      <c r="AG722" s="210" t="s">
        <v>319</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
      <c r="A723" s="217"/>
      <c r="B723" s="218"/>
      <c r="C723" s="263" t="s">
        <v>1997</v>
      </c>
      <c r="D723" s="251"/>
      <c r="E723" s="252">
        <v>18.004999999999999</v>
      </c>
      <c r="F723" s="221"/>
      <c r="G723" s="221"/>
      <c r="H723" s="221"/>
      <c r="I723" s="221"/>
      <c r="J723" s="221"/>
      <c r="K723" s="221"/>
      <c r="L723" s="221"/>
      <c r="M723" s="221"/>
      <c r="N723" s="220"/>
      <c r="O723" s="220"/>
      <c r="P723" s="220"/>
      <c r="Q723" s="220"/>
      <c r="R723" s="221"/>
      <c r="S723" s="221"/>
      <c r="T723" s="221"/>
      <c r="U723" s="221"/>
      <c r="V723" s="221"/>
      <c r="W723" s="221"/>
      <c r="X723" s="221"/>
      <c r="Y723" s="221"/>
      <c r="Z723" s="210"/>
      <c r="AA723" s="210"/>
      <c r="AB723" s="210"/>
      <c r="AC723" s="210"/>
      <c r="AD723" s="210"/>
      <c r="AE723" s="210"/>
      <c r="AF723" s="210"/>
      <c r="AG723" s="210" t="s">
        <v>319</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
      <c r="A724" s="217"/>
      <c r="B724" s="218"/>
      <c r="C724" s="263" t="s">
        <v>1998</v>
      </c>
      <c r="D724" s="251"/>
      <c r="E724" s="252">
        <v>3.7519999999999998</v>
      </c>
      <c r="F724" s="221"/>
      <c r="G724" s="221"/>
      <c r="H724" s="221"/>
      <c r="I724" s="221"/>
      <c r="J724" s="221"/>
      <c r="K724" s="221"/>
      <c r="L724" s="221"/>
      <c r="M724" s="221"/>
      <c r="N724" s="220"/>
      <c r="O724" s="220"/>
      <c r="P724" s="220"/>
      <c r="Q724" s="220"/>
      <c r="R724" s="221"/>
      <c r="S724" s="221"/>
      <c r="T724" s="221"/>
      <c r="U724" s="221"/>
      <c r="V724" s="221"/>
      <c r="W724" s="221"/>
      <c r="X724" s="221"/>
      <c r="Y724" s="221"/>
      <c r="Z724" s="210"/>
      <c r="AA724" s="210"/>
      <c r="AB724" s="210"/>
      <c r="AC724" s="210"/>
      <c r="AD724" s="210"/>
      <c r="AE724" s="210"/>
      <c r="AF724" s="210"/>
      <c r="AG724" s="210" t="s">
        <v>319</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
      <c r="A725" s="217"/>
      <c r="B725" s="218"/>
      <c r="C725" s="263" t="s">
        <v>1999</v>
      </c>
      <c r="D725" s="251"/>
      <c r="E725" s="252">
        <v>4.2699999999999996</v>
      </c>
      <c r="F725" s="221"/>
      <c r="G725" s="221"/>
      <c r="H725" s="221"/>
      <c r="I725" s="221"/>
      <c r="J725" s="221"/>
      <c r="K725" s="221"/>
      <c r="L725" s="221"/>
      <c r="M725" s="221"/>
      <c r="N725" s="220"/>
      <c r="O725" s="220"/>
      <c r="P725" s="220"/>
      <c r="Q725" s="220"/>
      <c r="R725" s="221"/>
      <c r="S725" s="221"/>
      <c r="T725" s="221"/>
      <c r="U725" s="221"/>
      <c r="V725" s="221"/>
      <c r="W725" s="221"/>
      <c r="X725" s="221"/>
      <c r="Y725" s="221"/>
      <c r="Z725" s="210"/>
      <c r="AA725" s="210"/>
      <c r="AB725" s="210"/>
      <c r="AC725" s="210"/>
      <c r="AD725" s="210"/>
      <c r="AE725" s="210"/>
      <c r="AF725" s="210"/>
      <c r="AG725" s="210" t="s">
        <v>319</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3" x14ac:dyDescent="0.2">
      <c r="A726" s="217"/>
      <c r="B726" s="218"/>
      <c r="C726" s="263" t="s">
        <v>2000</v>
      </c>
      <c r="D726" s="251"/>
      <c r="E726" s="252">
        <v>26.672999999999998</v>
      </c>
      <c r="F726" s="221"/>
      <c r="G726" s="221"/>
      <c r="H726" s="221"/>
      <c r="I726" s="221"/>
      <c r="J726" s="221"/>
      <c r="K726" s="221"/>
      <c r="L726" s="221"/>
      <c r="M726" s="221"/>
      <c r="N726" s="220"/>
      <c r="O726" s="220"/>
      <c r="P726" s="220"/>
      <c r="Q726" s="220"/>
      <c r="R726" s="221"/>
      <c r="S726" s="221"/>
      <c r="T726" s="221"/>
      <c r="U726" s="221"/>
      <c r="V726" s="221"/>
      <c r="W726" s="221"/>
      <c r="X726" s="221"/>
      <c r="Y726" s="221"/>
      <c r="Z726" s="210"/>
      <c r="AA726" s="210"/>
      <c r="AB726" s="210"/>
      <c r="AC726" s="210"/>
      <c r="AD726" s="210"/>
      <c r="AE726" s="210"/>
      <c r="AF726" s="210"/>
      <c r="AG726" s="210" t="s">
        <v>319</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3" x14ac:dyDescent="0.2">
      <c r="A727" s="217"/>
      <c r="B727" s="218"/>
      <c r="C727" s="263" t="s">
        <v>2001</v>
      </c>
      <c r="D727" s="251"/>
      <c r="E727" s="252">
        <v>77.11</v>
      </c>
      <c r="F727" s="221"/>
      <c r="G727" s="221"/>
      <c r="H727" s="221"/>
      <c r="I727" s="221"/>
      <c r="J727" s="221"/>
      <c r="K727" s="221"/>
      <c r="L727" s="221"/>
      <c r="M727" s="221"/>
      <c r="N727" s="220"/>
      <c r="O727" s="220"/>
      <c r="P727" s="220"/>
      <c r="Q727" s="220"/>
      <c r="R727" s="221"/>
      <c r="S727" s="221"/>
      <c r="T727" s="221"/>
      <c r="U727" s="221"/>
      <c r="V727" s="221"/>
      <c r="W727" s="221"/>
      <c r="X727" s="221"/>
      <c r="Y727" s="221"/>
      <c r="Z727" s="210"/>
      <c r="AA727" s="210"/>
      <c r="AB727" s="210"/>
      <c r="AC727" s="210"/>
      <c r="AD727" s="210"/>
      <c r="AE727" s="210"/>
      <c r="AF727" s="210"/>
      <c r="AG727" s="210" t="s">
        <v>319</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x14ac:dyDescent="0.2">
      <c r="A728" s="224" t="s">
        <v>254</v>
      </c>
      <c r="B728" s="225" t="s">
        <v>198</v>
      </c>
      <c r="C728" s="244" t="s">
        <v>199</v>
      </c>
      <c r="D728" s="226"/>
      <c r="E728" s="227"/>
      <c r="F728" s="228"/>
      <c r="G728" s="228">
        <f>SUMIF(AG729:AG742,"&lt;&gt;NOR",G729:G742)</f>
        <v>0</v>
      </c>
      <c r="H728" s="228"/>
      <c r="I728" s="228">
        <f>SUM(I729:I742)</f>
        <v>0</v>
      </c>
      <c r="J728" s="228"/>
      <c r="K728" s="228">
        <f>SUM(K729:K742)</f>
        <v>0</v>
      </c>
      <c r="L728" s="228"/>
      <c r="M728" s="228">
        <f>SUM(M729:M742)</f>
        <v>0</v>
      </c>
      <c r="N728" s="227"/>
      <c r="O728" s="227">
        <f>SUM(O729:O742)</f>
        <v>0.01</v>
      </c>
      <c r="P728" s="227"/>
      <c r="Q728" s="227">
        <f>SUM(Q729:Q742)</f>
        <v>0</v>
      </c>
      <c r="R728" s="228"/>
      <c r="S728" s="228"/>
      <c r="T728" s="229"/>
      <c r="U728" s="223"/>
      <c r="V728" s="223">
        <f>SUM(V729:V742)</f>
        <v>4.1499999999999995</v>
      </c>
      <c r="W728" s="223"/>
      <c r="X728" s="223"/>
      <c r="Y728" s="223"/>
      <c r="AG728" t="s">
        <v>255</v>
      </c>
    </row>
    <row r="729" spans="1:60" ht="22.5" outlineLevel="1" x14ac:dyDescent="0.2">
      <c r="A729" s="234">
        <v>247</v>
      </c>
      <c r="B729" s="235" t="s">
        <v>2002</v>
      </c>
      <c r="C729" s="245" t="s">
        <v>2003</v>
      </c>
      <c r="D729" s="236" t="s">
        <v>309</v>
      </c>
      <c r="E729" s="237">
        <v>11.9</v>
      </c>
      <c r="F729" s="238"/>
      <c r="G729" s="239">
        <f>ROUND(E729*F729,2)</f>
        <v>0</v>
      </c>
      <c r="H729" s="238"/>
      <c r="I729" s="239">
        <f>ROUND(E729*H729,2)</f>
        <v>0</v>
      </c>
      <c r="J729" s="238"/>
      <c r="K729" s="239">
        <f>ROUND(E729*J729,2)</f>
        <v>0</v>
      </c>
      <c r="L729" s="239">
        <v>21</v>
      </c>
      <c r="M729" s="239">
        <f>G729*(1+L729/100)</f>
        <v>0</v>
      </c>
      <c r="N729" s="237">
        <v>1.2999999999999999E-4</v>
      </c>
      <c r="O729" s="237">
        <f>ROUND(E729*N729,2)</f>
        <v>0</v>
      </c>
      <c r="P729" s="237">
        <v>0</v>
      </c>
      <c r="Q729" s="237">
        <f>ROUND(E729*P729,2)</f>
        <v>0</v>
      </c>
      <c r="R729" s="239" t="s">
        <v>1906</v>
      </c>
      <c r="S729" s="239" t="s">
        <v>259</v>
      </c>
      <c r="T729" s="240" t="s">
        <v>300</v>
      </c>
      <c r="U729" s="221">
        <v>0.12</v>
      </c>
      <c r="V729" s="221">
        <f>ROUND(E729*U729,2)</f>
        <v>1.43</v>
      </c>
      <c r="W729" s="221"/>
      <c r="X729" s="221" t="s">
        <v>301</v>
      </c>
      <c r="Y729" s="221" t="s">
        <v>262</v>
      </c>
      <c r="Z729" s="210"/>
      <c r="AA729" s="210"/>
      <c r="AB729" s="210"/>
      <c r="AC729" s="210"/>
      <c r="AD729" s="210"/>
      <c r="AE729" s="210"/>
      <c r="AF729" s="210"/>
      <c r="AG729" s="210" t="s">
        <v>302</v>
      </c>
      <c r="AH729" s="210"/>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2" x14ac:dyDescent="0.2">
      <c r="A730" s="217"/>
      <c r="B730" s="218"/>
      <c r="C730" s="263" t="s">
        <v>2004</v>
      </c>
      <c r="D730" s="251"/>
      <c r="E730" s="252">
        <v>2.8</v>
      </c>
      <c r="F730" s="221"/>
      <c r="G730" s="221"/>
      <c r="H730" s="221"/>
      <c r="I730" s="221"/>
      <c r="J730" s="221"/>
      <c r="K730" s="221"/>
      <c r="L730" s="221"/>
      <c r="M730" s="221"/>
      <c r="N730" s="220"/>
      <c r="O730" s="220"/>
      <c r="P730" s="220"/>
      <c r="Q730" s="220"/>
      <c r="R730" s="221"/>
      <c r="S730" s="221"/>
      <c r="T730" s="221"/>
      <c r="U730" s="221"/>
      <c r="V730" s="221"/>
      <c r="W730" s="221"/>
      <c r="X730" s="221"/>
      <c r="Y730" s="221"/>
      <c r="Z730" s="210"/>
      <c r="AA730" s="210"/>
      <c r="AB730" s="210"/>
      <c r="AC730" s="210"/>
      <c r="AD730" s="210"/>
      <c r="AE730" s="210"/>
      <c r="AF730" s="210"/>
      <c r="AG730" s="210" t="s">
        <v>319</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3" x14ac:dyDescent="0.2">
      <c r="A731" s="217"/>
      <c r="B731" s="218"/>
      <c r="C731" s="263" t="s">
        <v>2005</v>
      </c>
      <c r="D731" s="251"/>
      <c r="E731" s="252">
        <v>6</v>
      </c>
      <c r="F731" s="221"/>
      <c r="G731" s="221"/>
      <c r="H731" s="221"/>
      <c r="I731" s="221"/>
      <c r="J731" s="221"/>
      <c r="K731" s="221"/>
      <c r="L731" s="221"/>
      <c r="M731" s="221"/>
      <c r="N731" s="220"/>
      <c r="O731" s="220"/>
      <c r="P731" s="220"/>
      <c r="Q731" s="220"/>
      <c r="R731" s="221"/>
      <c r="S731" s="221"/>
      <c r="T731" s="221"/>
      <c r="U731" s="221"/>
      <c r="V731" s="221"/>
      <c r="W731" s="221"/>
      <c r="X731" s="221"/>
      <c r="Y731" s="221"/>
      <c r="Z731" s="210"/>
      <c r="AA731" s="210"/>
      <c r="AB731" s="210"/>
      <c r="AC731" s="210"/>
      <c r="AD731" s="210"/>
      <c r="AE731" s="210"/>
      <c r="AF731" s="210"/>
      <c r="AG731" s="210" t="s">
        <v>319</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
      <c r="A732" s="217"/>
      <c r="B732" s="218"/>
      <c r="C732" s="263" t="s">
        <v>2006</v>
      </c>
      <c r="D732" s="251"/>
      <c r="E732" s="252">
        <v>3.1</v>
      </c>
      <c r="F732" s="221"/>
      <c r="G732" s="221"/>
      <c r="H732" s="221"/>
      <c r="I732" s="221"/>
      <c r="J732" s="221"/>
      <c r="K732" s="221"/>
      <c r="L732" s="221"/>
      <c r="M732" s="221"/>
      <c r="N732" s="220"/>
      <c r="O732" s="220"/>
      <c r="P732" s="220"/>
      <c r="Q732" s="220"/>
      <c r="R732" s="221"/>
      <c r="S732" s="221"/>
      <c r="T732" s="221"/>
      <c r="U732" s="221"/>
      <c r="V732" s="221"/>
      <c r="W732" s="221"/>
      <c r="X732" s="221"/>
      <c r="Y732" s="221"/>
      <c r="Z732" s="210"/>
      <c r="AA732" s="210"/>
      <c r="AB732" s="210"/>
      <c r="AC732" s="210"/>
      <c r="AD732" s="210"/>
      <c r="AE732" s="210"/>
      <c r="AF732" s="210"/>
      <c r="AG732" s="210" t="s">
        <v>319</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1" x14ac:dyDescent="0.2">
      <c r="A733" s="234">
        <v>248</v>
      </c>
      <c r="B733" s="235" t="s">
        <v>2007</v>
      </c>
      <c r="C733" s="245" t="s">
        <v>2008</v>
      </c>
      <c r="D733" s="236" t="s">
        <v>298</v>
      </c>
      <c r="E733" s="237">
        <v>1.2849999999999999</v>
      </c>
      <c r="F733" s="238"/>
      <c r="G733" s="239">
        <f>ROUND(E733*F733,2)</f>
        <v>0</v>
      </c>
      <c r="H733" s="238"/>
      <c r="I733" s="239">
        <f>ROUND(E733*H733,2)</f>
        <v>0</v>
      </c>
      <c r="J733" s="238"/>
      <c r="K733" s="239">
        <f>ROUND(E733*J733,2)</f>
        <v>0</v>
      </c>
      <c r="L733" s="239">
        <v>21</v>
      </c>
      <c r="M733" s="239">
        <f>G733*(1+L733/100)</f>
        <v>0</v>
      </c>
      <c r="N733" s="237">
        <v>8.0000000000000007E-5</v>
      </c>
      <c r="O733" s="237">
        <f>ROUND(E733*N733,2)</f>
        <v>0</v>
      </c>
      <c r="P733" s="237">
        <v>0</v>
      </c>
      <c r="Q733" s="237">
        <f>ROUND(E733*P733,2)</f>
        <v>0</v>
      </c>
      <c r="R733" s="239" t="s">
        <v>2009</v>
      </c>
      <c r="S733" s="239" t="s">
        <v>259</v>
      </c>
      <c r="T733" s="240" t="s">
        <v>300</v>
      </c>
      <c r="U733" s="221">
        <v>2.1</v>
      </c>
      <c r="V733" s="221">
        <f>ROUND(E733*U733,2)</f>
        <v>2.7</v>
      </c>
      <c r="W733" s="221"/>
      <c r="X733" s="221" t="s">
        <v>301</v>
      </c>
      <c r="Y733" s="221" t="s">
        <v>262</v>
      </c>
      <c r="Z733" s="210"/>
      <c r="AA733" s="210"/>
      <c r="AB733" s="210"/>
      <c r="AC733" s="210"/>
      <c r="AD733" s="210"/>
      <c r="AE733" s="210"/>
      <c r="AF733" s="210"/>
      <c r="AG733" s="210" t="s">
        <v>302</v>
      </c>
      <c r="AH733" s="210"/>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2" x14ac:dyDescent="0.2">
      <c r="A734" s="217"/>
      <c r="B734" s="218"/>
      <c r="C734" s="246" t="s">
        <v>2010</v>
      </c>
      <c r="D734" s="242"/>
      <c r="E734" s="242"/>
      <c r="F734" s="242"/>
      <c r="G734" s="242"/>
      <c r="H734" s="221"/>
      <c r="I734" s="221"/>
      <c r="J734" s="221"/>
      <c r="K734" s="221"/>
      <c r="L734" s="221"/>
      <c r="M734" s="221"/>
      <c r="N734" s="220"/>
      <c r="O734" s="220"/>
      <c r="P734" s="220"/>
      <c r="Q734" s="220"/>
      <c r="R734" s="221"/>
      <c r="S734" s="221"/>
      <c r="T734" s="221"/>
      <c r="U734" s="221"/>
      <c r="V734" s="221"/>
      <c r="W734" s="221"/>
      <c r="X734" s="221"/>
      <c r="Y734" s="221"/>
      <c r="Z734" s="210"/>
      <c r="AA734" s="210"/>
      <c r="AB734" s="210"/>
      <c r="AC734" s="210"/>
      <c r="AD734" s="210"/>
      <c r="AE734" s="210"/>
      <c r="AF734" s="210"/>
      <c r="AG734" s="210" t="s">
        <v>265</v>
      </c>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2" x14ac:dyDescent="0.2">
      <c r="A735" s="217"/>
      <c r="B735" s="218"/>
      <c r="C735" s="263" t="s">
        <v>2011</v>
      </c>
      <c r="D735" s="251"/>
      <c r="E735" s="252">
        <v>0.48</v>
      </c>
      <c r="F735" s="221"/>
      <c r="G735" s="221"/>
      <c r="H735" s="221"/>
      <c r="I735" s="221"/>
      <c r="J735" s="221"/>
      <c r="K735" s="221"/>
      <c r="L735" s="221"/>
      <c r="M735" s="221"/>
      <c r="N735" s="220"/>
      <c r="O735" s="220"/>
      <c r="P735" s="220"/>
      <c r="Q735" s="220"/>
      <c r="R735" s="221"/>
      <c r="S735" s="221"/>
      <c r="T735" s="221"/>
      <c r="U735" s="221"/>
      <c r="V735" s="221"/>
      <c r="W735" s="221"/>
      <c r="X735" s="221"/>
      <c r="Y735" s="221"/>
      <c r="Z735" s="210"/>
      <c r="AA735" s="210"/>
      <c r="AB735" s="210"/>
      <c r="AC735" s="210"/>
      <c r="AD735" s="210"/>
      <c r="AE735" s="210"/>
      <c r="AF735" s="210"/>
      <c r="AG735" s="210" t="s">
        <v>319</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3" x14ac:dyDescent="0.2">
      <c r="A736" s="217"/>
      <c r="B736" s="218"/>
      <c r="C736" s="263" t="s">
        <v>2012</v>
      </c>
      <c r="D736" s="251"/>
      <c r="E736" s="252">
        <v>0.48</v>
      </c>
      <c r="F736" s="221"/>
      <c r="G736" s="221"/>
      <c r="H736" s="221"/>
      <c r="I736" s="221"/>
      <c r="J736" s="221"/>
      <c r="K736" s="221"/>
      <c r="L736" s="221"/>
      <c r="M736" s="221"/>
      <c r="N736" s="220"/>
      <c r="O736" s="220"/>
      <c r="P736" s="220"/>
      <c r="Q736" s="220"/>
      <c r="R736" s="221"/>
      <c r="S736" s="221"/>
      <c r="T736" s="221"/>
      <c r="U736" s="221"/>
      <c r="V736" s="221"/>
      <c r="W736" s="221"/>
      <c r="X736" s="221"/>
      <c r="Y736" s="221"/>
      <c r="Z736" s="210"/>
      <c r="AA736" s="210"/>
      <c r="AB736" s="210"/>
      <c r="AC736" s="210"/>
      <c r="AD736" s="210"/>
      <c r="AE736" s="210"/>
      <c r="AF736" s="210"/>
      <c r="AG736" s="210" t="s">
        <v>319</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3" x14ac:dyDescent="0.2">
      <c r="A737" s="217"/>
      <c r="B737" s="218"/>
      <c r="C737" s="263" t="s">
        <v>2013</v>
      </c>
      <c r="D737" s="251"/>
      <c r="E737" s="252">
        <v>0.32500000000000001</v>
      </c>
      <c r="F737" s="221"/>
      <c r="G737" s="221"/>
      <c r="H737" s="221"/>
      <c r="I737" s="221"/>
      <c r="J737" s="221"/>
      <c r="K737" s="221"/>
      <c r="L737" s="221"/>
      <c r="M737" s="221"/>
      <c r="N737" s="220"/>
      <c r="O737" s="220"/>
      <c r="P737" s="220"/>
      <c r="Q737" s="220"/>
      <c r="R737" s="221"/>
      <c r="S737" s="221"/>
      <c r="T737" s="221"/>
      <c r="U737" s="221"/>
      <c r="V737" s="221"/>
      <c r="W737" s="221"/>
      <c r="X737" s="221"/>
      <c r="Y737" s="221"/>
      <c r="Z737" s="210"/>
      <c r="AA737" s="210"/>
      <c r="AB737" s="210"/>
      <c r="AC737" s="210"/>
      <c r="AD737" s="210"/>
      <c r="AE737" s="210"/>
      <c r="AF737" s="210"/>
      <c r="AG737" s="210" t="s">
        <v>319</v>
      </c>
      <c r="AH737" s="210">
        <v>0</v>
      </c>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1" x14ac:dyDescent="0.2">
      <c r="A738" s="234">
        <v>249</v>
      </c>
      <c r="B738" s="235" t="s">
        <v>2014</v>
      </c>
      <c r="C738" s="245" t="s">
        <v>2015</v>
      </c>
      <c r="D738" s="236" t="s">
        <v>298</v>
      </c>
      <c r="E738" s="237">
        <v>1.4135</v>
      </c>
      <c r="F738" s="238"/>
      <c r="G738" s="239">
        <f>ROUND(E738*F738,2)</f>
        <v>0</v>
      </c>
      <c r="H738" s="238"/>
      <c r="I738" s="239">
        <f>ROUND(E738*H738,2)</f>
        <v>0</v>
      </c>
      <c r="J738" s="238"/>
      <c r="K738" s="239">
        <f>ROUND(E738*J738,2)</f>
        <v>0</v>
      </c>
      <c r="L738" s="239">
        <v>21</v>
      </c>
      <c r="M738" s="239">
        <f>G738*(1+L738/100)</f>
        <v>0</v>
      </c>
      <c r="N738" s="237">
        <v>0.01</v>
      </c>
      <c r="O738" s="237">
        <f>ROUND(E738*N738,2)</f>
        <v>0.01</v>
      </c>
      <c r="P738" s="237">
        <v>0</v>
      </c>
      <c r="Q738" s="237">
        <f>ROUND(E738*P738,2)</f>
        <v>0</v>
      </c>
      <c r="R738" s="239" t="s">
        <v>371</v>
      </c>
      <c r="S738" s="239" t="s">
        <v>259</v>
      </c>
      <c r="T738" s="240" t="s">
        <v>300</v>
      </c>
      <c r="U738" s="221">
        <v>0</v>
      </c>
      <c r="V738" s="221">
        <f>ROUND(E738*U738,2)</f>
        <v>0</v>
      </c>
      <c r="W738" s="221"/>
      <c r="X738" s="221" t="s">
        <v>372</v>
      </c>
      <c r="Y738" s="221" t="s">
        <v>262</v>
      </c>
      <c r="Z738" s="210"/>
      <c r="AA738" s="210"/>
      <c r="AB738" s="210"/>
      <c r="AC738" s="210"/>
      <c r="AD738" s="210"/>
      <c r="AE738" s="210"/>
      <c r="AF738" s="210"/>
      <c r="AG738" s="210" t="s">
        <v>373</v>
      </c>
      <c r="AH738" s="210"/>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2" x14ac:dyDescent="0.2">
      <c r="A739" s="217"/>
      <c r="B739" s="218"/>
      <c r="C739" s="263" t="s">
        <v>2016</v>
      </c>
      <c r="D739" s="251"/>
      <c r="E739" s="252"/>
      <c r="F739" s="221"/>
      <c r="G739" s="221"/>
      <c r="H739" s="221"/>
      <c r="I739" s="221"/>
      <c r="J739" s="221"/>
      <c r="K739" s="221"/>
      <c r="L739" s="221"/>
      <c r="M739" s="221"/>
      <c r="N739" s="220"/>
      <c r="O739" s="220"/>
      <c r="P739" s="220"/>
      <c r="Q739" s="220"/>
      <c r="R739" s="221"/>
      <c r="S739" s="221"/>
      <c r="T739" s="221"/>
      <c r="U739" s="221"/>
      <c r="V739" s="221"/>
      <c r="W739" s="221"/>
      <c r="X739" s="221"/>
      <c r="Y739" s="221"/>
      <c r="Z739" s="210"/>
      <c r="AA739" s="210"/>
      <c r="AB739" s="210"/>
      <c r="AC739" s="210"/>
      <c r="AD739" s="210"/>
      <c r="AE739" s="210"/>
      <c r="AF739" s="210"/>
      <c r="AG739" s="210" t="s">
        <v>319</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63" t="s">
        <v>2017</v>
      </c>
      <c r="D740" s="251"/>
      <c r="E740" s="252">
        <v>1.4135</v>
      </c>
      <c r="F740" s="221"/>
      <c r="G740" s="221"/>
      <c r="H740" s="221"/>
      <c r="I740" s="221"/>
      <c r="J740" s="221"/>
      <c r="K740" s="221"/>
      <c r="L740" s="221"/>
      <c r="M740" s="221"/>
      <c r="N740" s="220"/>
      <c r="O740" s="220"/>
      <c r="P740" s="220"/>
      <c r="Q740" s="220"/>
      <c r="R740" s="221"/>
      <c r="S740" s="221"/>
      <c r="T740" s="221"/>
      <c r="U740" s="221"/>
      <c r="V740" s="221"/>
      <c r="W740" s="221"/>
      <c r="X740" s="221"/>
      <c r="Y740" s="221"/>
      <c r="Z740" s="210"/>
      <c r="AA740" s="210"/>
      <c r="AB740" s="210"/>
      <c r="AC740" s="210"/>
      <c r="AD740" s="210"/>
      <c r="AE740" s="210"/>
      <c r="AF740" s="210"/>
      <c r="AG740" s="210" t="s">
        <v>319</v>
      </c>
      <c r="AH740" s="210">
        <v>5</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1" x14ac:dyDescent="0.2">
      <c r="A741" s="234">
        <v>250</v>
      </c>
      <c r="B741" s="235" t="s">
        <v>2018</v>
      </c>
      <c r="C741" s="245" t="s">
        <v>2019</v>
      </c>
      <c r="D741" s="236" t="s">
        <v>400</v>
      </c>
      <c r="E741" s="237">
        <v>1.5779999999999999E-2</v>
      </c>
      <c r="F741" s="238"/>
      <c r="G741" s="239">
        <f>ROUND(E741*F741,2)</f>
        <v>0</v>
      </c>
      <c r="H741" s="238"/>
      <c r="I741" s="239">
        <f>ROUND(E741*H741,2)</f>
        <v>0</v>
      </c>
      <c r="J741" s="238"/>
      <c r="K741" s="239">
        <f>ROUND(E741*J741,2)</f>
        <v>0</v>
      </c>
      <c r="L741" s="239">
        <v>21</v>
      </c>
      <c r="M741" s="239">
        <f>G741*(1+L741/100)</f>
        <v>0</v>
      </c>
      <c r="N741" s="237">
        <v>0</v>
      </c>
      <c r="O741" s="237">
        <f>ROUND(E741*N741,2)</f>
        <v>0</v>
      </c>
      <c r="P741" s="237">
        <v>0</v>
      </c>
      <c r="Q741" s="237">
        <f>ROUND(E741*P741,2)</f>
        <v>0</v>
      </c>
      <c r="R741" s="239" t="s">
        <v>2009</v>
      </c>
      <c r="S741" s="239" t="s">
        <v>259</v>
      </c>
      <c r="T741" s="240" t="s">
        <v>300</v>
      </c>
      <c r="U741" s="221">
        <v>1.3919999999999999</v>
      </c>
      <c r="V741" s="221">
        <f>ROUND(E741*U741,2)</f>
        <v>0.02</v>
      </c>
      <c r="W741" s="221"/>
      <c r="X741" s="221" t="s">
        <v>401</v>
      </c>
      <c r="Y741" s="221" t="s">
        <v>262</v>
      </c>
      <c r="Z741" s="210"/>
      <c r="AA741" s="210"/>
      <c r="AB741" s="210"/>
      <c r="AC741" s="210"/>
      <c r="AD741" s="210"/>
      <c r="AE741" s="210"/>
      <c r="AF741" s="210"/>
      <c r="AG741" s="210" t="s">
        <v>402</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2" x14ac:dyDescent="0.2">
      <c r="A742" s="217"/>
      <c r="B742" s="218"/>
      <c r="C742" s="261" t="s">
        <v>1616</v>
      </c>
      <c r="D742" s="253"/>
      <c r="E742" s="253"/>
      <c r="F742" s="253"/>
      <c r="G742" s="253"/>
      <c r="H742" s="221"/>
      <c r="I742" s="221"/>
      <c r="J742" s="221"/>
      <c r="K742" s="221"/>
      <c r="L742" s="221"/>
      <c r="M742" s="221"/>
      <c r="N742" s="220"/>
      <c r="O742" s="220"/>
      <c r="P742" s="220"/>
      <c r="Q742" s="220"/>
      <c r="R742" s="221"/>
      <c r="S742" s="221"/>
      <c r="T742" s="221"/>
      <c r="U742" s="221"/>
      <c r="V742" s="221"/>
      <c r="W742" s="221"/>
      <c r="X742" s="221"/>
      <c r="Y742" s="221"/>
      <c r="Z742" s="210"/>
      <c r="AA742" s="210"/>
      <c r="AB742" s="210"/>
      <c r="AC742" s="210"/>
      <c r="AD742" s="210"/>
      <c r="AE742" s="210"/>
      <c r="AF742" s="210"/>
      <c r="AG742" s="210" t="s">
        <v>304</v>
      </c>
      <c r="AH742" s="210"/>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x14ac:dyDescent="0.2">
      <c r="A743" s="3"/>
      <c r="B743" s="4"/>
      <c r="C743" s="248"/>
      <c r="D743" s="6"/>
      <c r="E743" s="3"/>
      <c r="F743" s="3"/>
      <c r="G743" s="3"/>
      <c r="H743" s="3"/>
      <c r="I743" s="3"/>
      <c r="J743" s="3"/>
      <c r="K743" s="3"/>
      <c r="L743" s="3"/>
      <c r="M743" s="3"/>
      <c r="N743" s="3"/>
      <c r="O743" s="3"/>
      <c r="P743" s="3"/>
      <c r="Q743" s="3"/>
      <c r="R743" s="3"/>
      <c r="S743" s="3"/>
      <c r="T743" s="3"/>
      <c r="U743" s="3"/>
      <c r="V743" s="3"/>
      <c r="W743" s="3"/>
      <c r="X743" s="3"/>
      <c r="Y743" s="3"/>
      <c r="AE743">
        <v>15</v>
      </c>
      <c r="AF743">
        <v>21</v>
      </c>
      <c r="AG743" t="s">
        <v>240</v>
      </c>
    </row>
    <row r="744" spans="1:60" x14ac:dyDescent="0.2">
      <c r="A744" s="213"/>
      <c r="B744" s="214" t="s">
        <v>29</v>
      </c>
      <c r="C744" s="249"/>
      <c r="D744" s="215"/>
      <c r="E744" s="216"/>
      <c r="F744" s="216"/>
      <c r="G744" s="233">
        <f>G8+G72+G142+G170+G177+G209+G238+G246+G249+G279+G300+G323+G333+G349+G351+G377+G413+G435+G451+G476+G552+G642+G663+G680+G686+G709+G714+G728</f>
        <v>0</v>
      </c>
      <c r="H744" s="3"/>
      <c r="I744" s="3"/>
      <c r="J744" s="3"/>
      <c r="K744" s="3"/>
      <c r="L744" s="3"/>
      <c r="M744" s="3"/>
      <c r="N744" s="3"/>
      <c r="O744" s="3"/>
      <c r="P744" s="3"/>
      <c r="Q744" s="3"/>
      <c r="R744" s="3"/>
      <c r="S744" s="3"/>
      <c r="T744" s="3"/>
      <c r="U744" s="3"/>
      <c r="V744" s="3"/>
      <c r="W744" s="3"/>
      <c r="X744" s="3"/>
      <c r="Y744" s="3"/>
      <c r="AE744">
        <f>SUMIF(L7:L742,AE743,G7:G742)</f>
        <v>0</v>
      </c>
      <c r="AF744">
        <f>SUMIF(L7:L742,AF743,G7:G742)</f>
        <v>0</v>
      </c>
      <c r="AG744" t="s">
        <v>292</v>
      </c>
    </row>
    <row r="745" spans="1:60" x14ac:dyDescent="0.2">
      <c r="A745" s="264" t="s">
        <v>508</v>
      </c>
      <c r="B745" s="264"/>
      <c r="C745" s="248"/>
      <c r="D745" s="6"/>
      <c r="E745" s="3"/>
      <c r="F745" s="3"/>
      <c r="G745" s="3"/>
      <c r="H745" s="3"/>
      <c r="I745" s="3"/>
      <c r="J745" s="3"/>
      <c r="K745" s="3"/>
      <c r="L745" s="3"/>
      <c r="M745" s="3"/>
      <c r="N745" s="3"/>
      <c r="O745" s="3"/>
      <c r="P745" s="3"/>
      <c r="Q745" s="3"/>
      <c r="R745" s="3"/>
      <c r="S745" s="3"/>
      <c r="T745" s="3"/>
      <c r="U745" s="3"/>
      <c r="V745" s="3"/>
      <c r="W745" s="3"/>
      <c r="X745" s="3"/>
      <c r="Y745" s="3"/>
    </row>
    <row r="746" spans="1:60" x14ac:dyDescent="0.2">
      <c r="A746" s="3"/>
      <c r="B746" s="4" t="s">
        <v>509</v>
      </c>
      <c r="C746" s="248" t="s">
        <v>510</v>
      </c>
      <c r="D746" s="6"/>
      <c r="E746" s="3"/>
      <c r="F746" s="3"/>
      <c r="G746" s="3"/>
      <c r="H746" s="3"/>
      <c r="I746" s="3"/>
      <c r="J746" s="3"/>
      <c r="K746" s="3"/>
      <c r="L746" s="3"/>
      <c r="M746" s="3"/>
      <c r="N746" s="3"/>
      <c r="O746" s="3"/>
      <c r="P746" s="3"/>
      <c r="Q746" s="3"/>
      <c r="R746" s="3"/>
      <c r="S746" s="3"/>
      <c r="T746" s="3"/>
      <c r="U746" s="3"/>
      <c r="V746" s="3"/>
      <c r="W746" s="3"/>
      <c r="X746" s="3"/>
      <c r="Y746" s="3"/>
      <c r="AG746" t="s">
        <v>511</v>
      </c>
    </row>
    <row r="747" spans="1:60" x14ac:dyDescent="0.2">
      <c r="A747" s="3"/>
      <c r="B747" s="4" t="s">
        <v>512</v>
      </c>
      <c r="C747" s="248" t="s">
        <v>513</v>
      </c>
      <c r="D747" s="6"/>
      <c r="E747" s="3"/>
      <c r="F747" s="3"/>
      <c r="G747" s="3"/>
      <c r="H747" s="3"/>
      <c r="I747" s="3"/>
      <c r="J747" s="3"/>
      <c r="K747" s="3"/>
      <c r="L747" s="3"/>
      <c r="M747" s="3"/>
      <c r="N747" s="3"/>
      <c r="O747" s="3"/>
      <c r="P747" s="3"/>
      <c r="Q747" s="3"/>
      <c r="R747" s="3"/>
      <c r="S747" s="3"/>
      <c r="T747" s="3"/>
      <c r="U747" s="3"/>
      <c r="V747" s="3"/>
      <c r="W747" s="3"/>
      <c r="X747" s="3"/>
      <c r="Y747" s="3"/>
      <c r="AG747" t="s">
        <v>514</v>
      </c>
    </row>
    <row r="748" spans="1:60" x14ac:dyDescent="0.2">
      <c r="A748" s="3"/>
      <c r="B748" s="4"/>
      <c r="C748" s="248" t="s">
        <v>515</v>
      </c>
      <c r="D748" s="6"/>
      <c r="E748" s="3"/>
      <c r="F748" s="3"/>
      <c r="G748" s="3"/>
      <c r="H748" s="3"/>
      <c r="I748" s="3"/>
      <c r="J748" s="3"/>
      <c r="K748" s="3"/>
      <c r="L748" s="3"/>
      <c r="M748" s="3"/>
      <c r="N748" s="3"/>
      <c r="O748" s="3"/>
      <c r="P748" s="3"/>
      <c r="Q748" s="3"/>
      <c r="R748" s="3"/>
      <c r="S748" s="3"/>
      <c r="T748" s="3"/>
      <c r="U748" s="3"/>
      <c r="V748" s="3"/>
      <c r="W748" s="3"/>
      <c r="X748" s="3"/>
      <c r="Y748" s="3"/>
      <c r="AG748" t="s">
        <v>516</v>
      </c>
    </row>
    <row r="749" spans="1:60" x14ac:dyDescent="0.2">
      <c r="A749" s="3"/>
      <c r="B749" s="4"/>
      <c r="C749" s="248"/>
      <c r="D749" s="6"/>
      <c r="E749" s="3"/>
      <c r="F749" s="3"/>
      <c r="G749" s="3"/>
      <c r="H749" s="3"/>
      <c r="I749" s="3"/>
      <c r="J749" s="3"/>
      <c r="K749" s="3"/>
      <c r="L749" s="3"/>
      <c r="M749" s="3"/>
      <c r="N749" s="3"/>
      <c r="O749" s="3"/>
      <c r="P749" s="3"/>
      <c r="Q749" s="3"/>
      <c r="R749" s="3"/>
      <c r="S749" s="3"/>
      <c r="T749" s="3"/>
      <c r="U749" s="3"/>
      <c r="V749" s="3"/>
      <c r="W749" s="3"/>
      <c r="X749" s="3"/>
      <c r="Y749" s="3"/>
    </row>
    <row r="750" spans="1:60" x14ac:dyDescent="0.2">
      <c r="C750" s="250"/>
      <c r="D750" s="10"/>
      <c r="AG750" t="s">
        <v>294</v>
      </c>
    </row>
    <row r="751" spans="1:60" x14ac:dyDescent="0.2">
      <c r="D751" s="10"/>
    </row>
    <row r="752" spans="1:60"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YDXsU/ZJzxJlELxFYPUggcLar9CrZG817Q3V457K+/Jj1rme2DAL44GT7SEmiQTu+h4nEUoNLPuCCGlQyiNA==" saltValue="/zk59ymlMp+JYDDz17ijng==" spinCount="100000" sheet="1" formatRows="0"/>
  <mergeCells count="131">
    <mergeCell ref="C742:G742"/>
    <mergeCell ref="C670:G670"/>
    <mergeCell ref="C679:G679"/>
    <mergeCell ref="C682:G682"/>
    <mergeCell ref="C685:G685"/>
    <mergeCell ref="C688:G688"/>
    <mergeCell ref="C734:G734"/>
    <mergeCell ref="C634:G634"/>
    <mergeCell ref="C637:G637"/>
    <mergeCell ref="C641:G641"/>
    <mergeCell ref="C653:G653"/>
    <mergeCell ref="C662:G662"/>
    <mergeCell ref="C669:G669"/>
    <mergeCell ref="C607:G607"/>
    <mergeCell ref="C617:G617"/>
    <mergeCell ref="C620:G620"/>
    <mergeCell ref="C621:G621"/>
    <mergeCell ref="C624:G624"/>
    <mergeCell ref="C628:G628"/>
    <mergeCell ref="C593:G593"/>
    <mergeCell ref="C596:G596"/>
    <mergeCell ref="C599:G599"/>
    <mergeCell ref="C602:G602"/>
    <mergeCell ref="C603:G603"/>
    <mergeCell ref="C606:G606"/>
    <mergeCell ref="C566:G566"/>
    <mergeCell ref="C572:G572"/>
    <mergeCell ref="C581:G581"/>
    <mergeCell ref="C584:G584"/>
    <mergeCell ref="C587:G587"/>
    <mergeCell ref="C590:G590"/>
    <mergeCell ref="C481:G481"/>
    <mergeCell ref="C482:G482"/>
    <mergeCell ref="C488:G488"/>
    <mergeCell ref="C491:G491"/>
    <mergeCell ref="C521:G521"/>
    <mergeCell ref="C551:G551"/>
    <mergeCell ref="C464:G464"/>
    <mergeCell ref="C465:G465"/>
    <mergeCell ref="C469:G469"/>
    <mergeCell ref="C470:G470"/>
    <mergeCell ref="C475:G475"/>
    <mergeCell ref="C478:G478"/>
    <mergeCell ref="C434:G434"/>
    <mergeCell ref="C450:G450"/>
    <mergeCell ref="C453:G453"/>
    <mergeCell ref="C457:G457"/>
    <mergeCell ref="C460:G460"/>
    <mergeCell ref="C461:G461"/>
    <mergeCell ref="C379:G379"/>
    <mergeCell ref="C384:G384"/>
    <mergeCell ref="C388:G388"/>
    <mergeCell ref="C395:G395"/>
    <mergeCell ref="C412:G412"/>
    <mergeCell ref="C416:G416"/>
    <mergeCell ref="C326:G326"/>
    <mergeCell ref="C329:G329"/>
    <mergeCell ref="C338:G338"/>
    <mergeCell ref="C344:G344"/>
    <mergeCell ref="C358:G358"/>
    <mergeCell ref="C376:G376"/>
    <mergeCell ref="C290:G290"/>
    <mergeCell ref="C293:G293"/>
    <mergeCell ref="C298:G298"/>
    <mergeCell ref="C302:G302"/>
    <mergeCell ref="C307:G307"/>
    <mergeCell ref="C325:G325"/>
    <mergeCell ref="C266:G266"/>
    <mergeCell ref="C271:G271"/>
    <mergeCell ref="C274:G274"/>
    <mergeCell ref="C281:G281"/>
    <mergeCell ref="C282:G282"/>
    <mergeCell ref="C285:G285"/>
    <mergeCell ref="C251:G251"/>
    <mergeCell ref="C254:G254"/>
    <mergeCell ref="C255:G255"/>
    <mergeCell ref="C258:G258"/>
    <mergeCell ref="C259:G259"/>
    <mergeCell ref="C263:G263"/>
    <mergeCell ref="C214:G214"/>
    <mergeCell ref="C217:G217"/>
    <mergeCell ref="C219:G219"/>
    <mergeCell ref="C233:G233"/>
    <mergeCell ref="C243:G243"/>
    <mergeCell ref="C248:G248"/>
    <mergeCell ref="C173:G173"/>
    <mergeCell ref="C176:G176"/>
    <mergeCell ref="C179:G179"/>
    <mergeCell ref="C185:G185"/>
    <mergeCell ref="C205:G205"/>
    <mergeCell ref="C211:G211"/>
    <mergeCell ref="C130:G130"/>
    <mergeCell ref="C134:G134"/>
    <mergeCell ref="C136:G136"/>
    <mergeCell ref="C138:G138"/>
    <mergeCell ref="C141:G141"/>
    <mergeCell ref="C172:G172"/>
    <mergeCell ref="C111:G111"/>
    <mergeCell ref="C117:G117"/>
    <mergeCell ref="C120:G120"/>
    <mergeCell ref="C123:G123"/>
    <mergeCell ref="C124:G124"/>
    <mergeCell ref="C127:G127"/>
    <mergeCell ref="C89:G89"/>
    <mergeCell ref="C94:G94"/>
    <mergeCell ref="C100:G100"/>
    <mergeCell ref="C101:G101"/>
    <mergeCell ref="C107:G107"/>
    <mergeCell ref="C109:G109"/>
    <mergeCell ref="C69:G69"/>
    <mergeCell ref="C74:G74"/>
    <mergeCell ref="C77:G77"/>
    <mergeCell ref="C80:G80"/>
    <mergeCell ref="C83:G83"/>
    <mergeCell ref="C86:G86"/>
    <mergeCell ref="C37:G37"/>
    <mergeCell ref="C40:G40"/>
    <mergeCell ref="C44:G44"/>
    <mergeCell ref="C48:G48"/>
    <mergeCell ref="C54:G54"/>
    <mergeCell ref="C59:G59"/>
    <mergeCell ref="A1:G1"/>
    <mergeCell ref="C2:G2"/>
    <mergeCell ref="C3:G3"/>
    <mergeCell ref="C4:G4"/>
    <mergeCell ref="A745:B745"/>
    <mergeCell ref="C10:G10"/>
    <mergeCell ref="C13:G13"/>
    <mergeCell ref="C26:G26"/>
    <mergeCell ref="C30:G30"/>
    <mergeCell ref="C33:G3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1CC1-A2CA-4F0F-9EEA-7571DF387C3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53</v>
      </c>
      <c r="C3" s="199" t="s">
        <v>54</v>
      </c>
      <c r="D3" s="197"/>
      <c r="E3" s="197"/>
      <c r="F3" s="197"/>
      <c r="G3" s="198"/>
      <c r="AC3" s="174" t="s">
        <v>227</v>
      </c>
      <c r="AG3" t="s">
        <v>230</v>
      </c>
    </row>
    <row r="4" spans="1:60" ht="24.95" customHeight="1" x14ac:dyDescent="0.2">
      <c r="A4" s="200" t="s">
        <v>9</v>
      </c>
      <c r="B4" s="201" t="s">
        <v>65</v>
      </c>
      <c r="C4" s="202" t="s">
        <v>66</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109</v>
      </c>
      <c r="C8" s="244" t="s">
        <v>110</v>
      </c>
      <c r="D8" s="226"/>
      <c r="E8" s="227"/>
      <c r="F8" s="228"/>
      <c r="G8" s="228">
        <f>SUMIF(AG9:AG27,"&lt;&gt;NOR",G9:G27)</f>
        <v>0</v>
      </c>
      <c r="H8" s="228"/>
      <c r="I8" s="228">
        <f>SUM(I9:I27)</f>
        <v>0</v>
      </c>
      <c r="J8" s="228"/>
      <c r="K8" s="228">
        <f>SUM(K9:K27)</f>
        <v>0</v>
      </c>
      <c r="L8" s="228"/>
      <c r="M8" s="228">
        <f>SUM(M9:M27)</f>
        <v>0</v>
      </c>
      <c r="N8" s="227"/>
      <c r="O8" s="227">
        <f>SUM(O9:O27)</f>
        <v>0.77</v>
      </c>
      <c r="P8" s="227"/>
      <c r="Q8" s="227">
        <f>SUM(Q9:Q27)</f>
        <v>0</v>
      </c>
      <c r="R8" s="228"/>
      <c r="S8" s="228"/>
      <c r="T8" s="229"/>
      <c r="U8" s="223"/>
      <c r="V8" s="223">
        <f>SUM(V9:V27)</f>
        <v>5.46</v>
      </c>
      <c r="W8" s="223"/>
      <c r="X8" s="223"/>
      <c r="Y8" s="223"/>
      <c r="AG8" t="s">
        <v>255</v>
      </c>
    </row>
    <row r="9" spans="1:60" ht="22.5" outlineLevel="1" x14ac:dyDescent="0.2">
      <c r="A9" s="234">
        <v>1</v>
      </c>
      <c r="B9" s="235" t="s">
        <v>2021</v>
      </c>
      <c r="C9" s="245" t="s">
        <v>2022</v>
      </c>
      <c r="D9" s="236" t="s">
        <v>315</v>
      </c>
      <c r="E9" s="237">
        <v>0.12</v>
      </c>
      <c r="F9" s="238"/>
      <c r="G9" s="239">
        <f>ROUND(E9*F9,2)</f>
        <v>0</v>
      </c>
      <c r="H9" s="238"/>
      <c r="I9" s="239">
        <f>ROUND(E9*H9,2)</f>
        <v>0</v>
      </c>
      <c r="J9" s="238"/>
      <c r="K9" s="239">
        <f>ROUND(E9*J9,2)</f>
        <v>0</v>
      </c>
      <c r="L9" s="239">
        <v>21</v>
      </c>
      <c r="M9" s="239">
        <f>G9*(1+L9/100)</f>
        <v>0</v>
      </c>
      <c r="N9" s="237">
        <v>0.74797000000000002</v>
      </c>
      <c r="O9" s="237">
        <f>ROUND(E9*N9,2)</f>
        <v>0.09</v>
      </c>
      <c r="P9" s="237">
        <v>0</v>
      </c>
      <c r="Q9" s="237">
        <f>ROUND(E9*P9,2)</f>
        <v>0</v>
      </c>
      <c r="R9" s="239" t="s">
        <v>2023</v>
      </c>
      <c r="S9" s="239" t="s">
        <v>259</v>
      </c>
      <c r="T9" s="240" t="s">
        <v>300</v>
      </c>
      <c r="U9" s="221">
        <v>7.2624000000000004</v>
      </c>
      <c r="V9" s="221">
        <f>ROUND(E9*U9,2)</f>
        <v>0.87</v>
      </c>
      <c r="W9" s="221"/>
      <c r="X9" s="221" t="s">
        <v>301</v>
      </c>
      <c r="Y9" s="221" t="s">
        <v>262</v>
      </c>
      <c r="Z9" s="210"/>
      <c r="AA9" s="210"/>
      <c r="AB9" s="210"/>
      <c r="AC9" s="210"/>
      <c r="AD9" s="210"/>
      <c r="AE9" s="210"/>
      <c r="AF9" s="210"/>
      <c r="AG9" s="210" t="s">
        <v>302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1" t="s">
        <v>2024</v>
      </c>
      <c r="D10" s="253"/>
      <c r="E10" s="253"/>
      <c r="F10" s="253"/>
      <c r="G10" s="253"/>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304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63" t="s">
        <v>2025</v>
      </c>
      <c r="D11" s="251"/>
      <c r="E11" s="252">
        <v>0.12</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319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4">
        <v>2</v>
      </c>
      <c r="B12" s="235" t="s">
        <v>2026</v>
      </c>
      <c r="C12" s="245" t="s">
        <v>2027</v>
      </c>
      <c r="D12" s="236" t="s">
        <v>315</v>
      </c>
      <c r="E12" s="237">
        <v>1.7999999999999999E-2</v>
      </c>
      <c r="F12" s="238"/>
      <c r="G12" s="239">
        <f>ROUND(E12*F12,2)</f>
        <v>0</v>
      </c>
      <c r="H12" s="238"/>
      <c r="I12" s="239">
        <f>ROUND(E12*H12,2)</f>
        <v>0</v>
      </c>
      <c r="J12" s="238"/>
      <c r="K12" s="239">
        <f>ROUND(E12*J12,2)</f>
        <v>0</v>
      </c>
      <c r="L12" s="239">
        <v>21</v>
      </c>
      <c r="M12" s="239">
        <f>G12*(1+L12/100)</f>
        <v>0</v>
      </c>
      <c r="N12" s="237">
        <v>1.6823999999999999</v>
      </c>
      <c r="O12" s="237">
        <f>ROUND(E12*N12,2)</f>
        <v>0.03</v>
      </c>
      <c r="P12" s="237">
        <v>0</v>
      </c>
      <c r="Q12" s="237">
        <f>ROUND(E12*P12,2)</f>
        <v>0</v>
      </c>
      <c r="R12" s="239" t="s">
        <v>2023</v>
      </c>
      <c r="S12" s="239" t="s">
        <v>259</v>
      </c>
      <c r="T12" s="240" t="s">
        <v>300</v>
      </c>
      <c r="U12" s="221">
        <v>6.8680000000000003</v>
      </c>
      <c r="V12" s="221">
        <f>ROUND(E12*U12,2)</f>
        <v>0.12</v>
      </c>
      <c r="W12" s="221"/>
      <c r="X12" s="221" t="s">
        <v>301</v>
      </c>
      <c r="Y12" s="221" t="s">
        <v>262</v>
      </c>
      <c r="Z12" s="210"/>
      <c r="AA12" s="210"/>
      <c r="AB12" s="210"/>
      <c r="AC12" s="210"/>
      <c r="AD12" s="210"/>
      <c r="AE12" s="210"/>
      <c r="AF12" s="210"/>
      <c r="AG12" s="210" t="s">
        <v>302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61" t="s">
        <v>2028</v>
      </c>
      <c r="D13" s="253"/>
      <c r="E13" s="253"/>
      <c r="F13" s="253"/>
      <c r="G13" s="253"/>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304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63" t="s">
        <v>2029</v>
      </c>
      <c r="D14" s="251"/>
      <c r="E14" s="252">
        <v>1.7999999999999999E-2</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319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4">
        <v>3</v>
      </c>
      <c r="B15" s="235" t="s">
        <v>2030</v>
      </c>
      <c r="C15" s="245" t="s">
        <v>2031</v>
      </c>
      <c r="D15" s="236" t="s">
        <v>400</v>
      </c>
      <c r="E15" s="237">
        <v>9.7999999999999997E-3</v>
      </c>
      <c r="F15" s="238"/>
      <c r="G15" s="239">
        <f>ROUND(E15*F15,2)</f>
        <v>0</v>
      </c>
      <c r="H15" s="238"/>
      <c r="I15" s="239">
        <f>ROUND(E15*H15,2)</f>
        <v>0</v>
      </c>
      <c r="J15" s="238"/>
      <c r="K15" s="239">
        <f>ROUND(E15*J15,2)</f>
        <v>0</v>
      </c>
      <c r="L15" s="239">
        <v>21</v>
      </c>
      <c r="M15" s="239">
        <f>G15*(1+L15/100)</f>
        <v>0</v>
      </c>
      <c r="N15" s="237">
        <v>1.9539999999999998E-2</v>
      </c>
      <c r="O15" s="237">
        <f>ROUND(E15*N15,2)</f>
        <v>0</v>
      </c>
      <c r="P15" s="237">
        <v>0</v>
      </c>
      <c r="Q15" s="237">
        <f>ROUND(E15*P15,2)</f>
        <v>0</v>
      </c>
      <c r="R15" s="239" t="s">
        <v>1173</v>
      </c>
      <c r="S15" s="239" t="s">
        <v>259</v>
      </c>
      <c r="T15" s="240" t="s">
        <v>300</v>
      </c>
      <c r="U15" s="221">
        <v>18.175000000000001</v>
      </c>
      <c r="V15" s="221">
        <f>ROUND(E15*U15,2)</f>
        <v>0.18</v>
      </c>
      <c r="W15" s="221"/>
      <c r="X15" s="221" t="s">
        <v>301</v>
      </c>
      <c r="Y15" s="221" t="s">
        <v>262</v>
      </c>
      <c r="Z15" s="210"/>
      <c r="AA15" s="210"/>
      <c r="AB15" s="210"/>
      <c r="AC15" s="210"/>
      <c r="AD15" s="210"/>
      <c r="AE15" s="210"/>
      <c r="AF15" s="210"/>
      <c r="AG15" s="210" t="s">
        <v>302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61" t="s">
        <v>2032</v>
      </c>
      <c r="D16" s="253"/>
      <c r="E16" s="253"/>
      <c r="F16" s="253"/>
      <c r="G16" s="253"/>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304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63" t="s">
        <v>2033</v>
      </c>
      <c r="D17" s="251"/>
      <c r="E17" s="252">
        <v>9.7999999999999997E-3</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319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4">
        <v>4</v>
      </c>
      <c r="B18" s="235" t="s">
        <v>2034</v>
      </c>
      <c r="C18" s="245" t="s">
        <v>2035</v>
      </c>
      <c r="D18" s="236" t="s">
        <v>298</v>
      </c>
      <c r="E18" s="237">
        <v>0.65</v>
      </c>
      <c r="F18" s="238"/>
      <c r="G18" s="239">
        <f>ROUND(E18*F18,2)</f>
        <v>0</v>
      </c>
      <c r="H18" s="238"/>
      <c r="I18" s="239">
        <f>ROUND(E18*H18,2)</f>
        <v>0</v>
      </c>
      <c r="J18" s="238"/>
      <c r="K18" s="239">
        <f>ROUND(E18*J18,2)</f>
        <v>0</v>
      </c>
      <c r="L18" s="239">
        <v>21</v>
      </c>
      <c r="M18" s="239">
        <f>G18*(1+L18/100)</f>
        <v>0</v>
      </c>
      <c r="N18" s="237">
        <v>5.4200000000000003E-3</v>
      </c>
      <c r="O18" s="237">
        <f>ROUND(E18*N18,2)</f>
        <v>0</v>
      </c>
      <c r="P18" s="237">
        <v>0</v>
      </c>
      <c r="Q18" s="237">
        <f>ROUND(E18*P18,2)</f>
        <v>0</v>
      </c>
      <c r="R18" s="239" t="s">
        <v>1173</v>
      </c>
      <c r="S18" s="239" t="s">
        <v>259</v>
      </c>
      <c r="T18" s="240" t="s">
        <v>300</v>
      </c>
      <c r="U18" s="221">
        <v>0.89205000000000001</v>
      </c>
      <c r="V18" s="221">
        <f>ROUND(E18*U18,2)</f>
        <v>0.57999999999999996</v>
      </c>
      <c r="W18" s="221"/>
      <c r="X18" s="221" t="s">
        <v>301</v>
      </c>
      <c r="Y18" s="221" t="s">
        <v>262</v>
      </c>
      <c r="Z18" s="210"/>
      <c r="AA18" s="210"/>
      <c r="AB18" s="210"/>
      <c r="AC18" s="210"/>
      <c r="AD18" s="210"/>
      <c r="AE18" s="210"/>
      <c r="AF18" s="210"/>
      <c r="AG18" s="210" t="s">
        <v>302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2" x14ac:dyDescent="0.2">
      <c r="A19" s="217"/>
      <c r="B19" s="218"/>
      <c r="C19" s="261" t="s">
        <v>2036</v>
      </c>
      <c r="D19" s="253"/>
      <c r="E19" s="253"/>
      <c r="F19" s="253"/>
      <c r="G19" s="253"/>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304</v>
      </c>
      <c r="AH19" s="210"/>
      <c r="AI19" s="210"/>
      <c r="AJ19" s="210"/>
      <c r="AK19" s="210"/>
      <c r="AL19" s="210"/>
      <c r="AM19" s="210"/>
      <c r="AN19" s="210"/>
      <c r="AO19" s="210"/>
      <c r="AP19" s="210"/>
      <c r="AQ19" s="210"/>
      <c r="AR19" s="210"/>
      <c r="AS19" s="210"/>
      <c r="AT19" s="210"/>
      <c r="AU19" s="210"/>
      <c r="AV19" s="210"/>
      <c r="AW19" s="210"/>
      <c r="AX19" s="210"/>
      <c r="AY19" s="210"/>
      <c r="AZ19" s="210"/>
      <c r="BA19" s="241" t="str">
        <f>C19</f>
        <v>plentování potrubí, válcovaných nosníků, výklenků nebo nik, jakéhokoliv tvaru, na jakoukoliv maltu, s potřebným vypnutím pletiva, přetažením a zakotvením drátů a provedení postřiku maltou,</v>
      </c>
      <c r="BB19" s="210"/>
      <c r="BC19" s="210"/>
      <c r="BD19" s="210"/>
      <c r="BE19" s="210"/>
      <c r="BF19" s="210"/>
      <c r="BG19" s="210"/>
      <c r="BH19" s="210"/>
    </row>
    <row r="20" spans="1:60" outlineLevel="2" x14ac:dyDescent="0.2">
      <c r="A20" s="217"/>
      <c r="B20" s="218"/>
      <c r="C20" s="263" t="s">
        <v>2037</v>
      </c>
      <c r="D20" s="251"/>
      <c r="E20" s="252">
        <v>0.65</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319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4">
        <v>5</v>
      </c>
      <c r="B21" s="235" t="s">
        <v>2038</v>
      </c>
      <c r="C21" s="245" t="s">
        <v>2039</v>
      </c>
      <c r="D21" s="236" t="s">
        <v>298</v>
      </c>
      <c r="E21" s="237">
        <v>1.2</v>
      </c>
      <c r="F21" s="238"/>
      <c r="G21" s="239">
        <f>ROUND(E21*F21,2)</f>
        <v>0</v>
      </c>
      <c r="H21" s="238"/>
      <c r="I21" s="239">
        <f>ROUND(E21*H21,2)</f>
        <v>0</v>
      </c>
      <c r="J21" s="238"/>
      <c r="K21" s="239">
        <f>ROUND(E21*J21,2)</f>
        <v>0</v>
      </c>
      <c r="L21" s="239">
        <v>21</v>
      </c>
      <c r="M21" s="239">
        <f>G21*(1+L21/100)</f>
        <v>0</v>
      </c>
      <c r="N21" s="237">
        <v>0.42259000000000002</v>
      </c>
      <c r="O21" s="237">
        <f>ROUND(E21*N21,2)</f>
        <v>0.51</v>
      </c>
      <c r="P21" s="237">
        <v>0</v>
      </c>
      <c r="Q21" s="237">
        <f>ROUND(E21*P21,2)</f>
        <v>0</v>
      </c>
      <c r="R21" s="239" t="s">
        <v>2023</v>
      </c>
      <c r="S21" s="239" t="s">
        <v>259</v>
      </c>
      <c r="T21" s="240" t="s">
        <v>300</v>
      </c>
      <c r="U21" s="221">
        <v>2.2610000000000001</v>
      </c>
      <c r="V21" s="221">
        <f>ROUND(E21*U21,2)</f>
        <v>2.71</v>
      </c>
      <c r="W21" s="221"/>
      <c r="X21" s="221" t="s">
        <v>301</v>
      </c>
      <c r="Y21" s="221" t="s">
        <v>262</v>
      </c>
      <c r="Z21" s="210"/>
      <c r="AA21" s="210"/>
      <c r="AB21" s="210"/>
      <c r="AC21" s="210"/>
      <c r="AD21" s="210"/>
      <c r="AE21" s="210"/>
      <c r="AF21" s="210"/>
      <c r="AG21" s="210" t="s">
        <v>302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2" x14ac:dyDescent="0.2">
      <c r="A22" s="217"/>
      <c r="B22" s="218"/>
      <c r="C22" s="261" t="s">
        <v>2040</v>
      </c>
      <c r="D22" s="253"/>
      <c r="E22" s="253"/>
      <c r="F22" s="253"/>
      <c r="G22" s="253"/>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304</v>
      </c>
      <c r="AH22" s="210"/>
      <c r="AI22" s="210"/>
      <c r="AJ22" s="210"/>
      <c r="AK22" s="210"/>
      <c r="AL22" s="210"/>
      <c r="AM22" s="210"/>
      <c r="AN22" s="210"/>
      <c r="AO22" s="210"/>
      <c r="AP22" s="210"/>
      <c r="AQ22" s="210"/>
      <c r="AR22" s="210"/>
      <c r="AS22" s="210"/>
      <c r="AT22" s="210"/>
      <c r="AU22" s="210"/>
      <c r="AV22" s="210"/>
      <c r="AW22" s="210"/>
      <c r="AX22" s="210"/>
      <c r="AY22" s="210"/>
      <c r="AZ22" s="210"/>
      <c r="BA22" s="241" t="str">
        <f>C22</f>
        <v>ve vybouraných otvorech, s vysekáním kapes pro zavázání, z jakýchkoliv cihel, z pomocného pracovního lešení o výšce podlahy do 1900 mm a pro zatížení do 1,5 kPa,</v>
      </c>
      <c r="BB22" s="210"/>
      <c r="BC22" s="210"/>
      <c r="BD22" s="210"/>
      <c r="BE22" s="210"/>
      <c r="BF22" s="210"/>
      <c r="BG22" s="210"/>
      <c r="BH22" s="210"/>
    </row>
    <row r="23" spans="1:60" outlineLevel="2" x14ac:dyDescent="0.2">
      <c r="A23" s="217"/>
      <c r="B23" s="218"/>
      <c r="C23" s="263" t="s">
        <v>2041</v>
      </c>
      <c r="D23" s="251"/>
      <c r="E23" s="252">
        <v>1.2</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319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4">
        <v>6</v>
      </c>
      <c r="B24" s="255" t="s">
        <v>2042</v>
      </c>
      <c r="C24" s="262" t="s">
        <v>2043</v>
      </c>
      <c r="D24" s="256" t="s">
        <v>393</v>
      </c>
      <c r="E24" s="257">
        <v>4</v>
      </c>
      <c r="F24" s="258"/>
      <c r="G24" s="259">
        <f>ROUND(E24*F24,2)</f>
        <v>0</v>
      </c>
      <c r="H24" s="258"/>
      <c r="I24" s="259">
        <f>ROUND(E24*H24,2)</f>
        <v>0</v>
      </c>
      <c r="J24" s="258"/>
      <c r="K24" s="259">
        <f>ROUND(E24*J24,2)</f>
        <v>0</v>
      </c>
      <c r="L24" s="259">
        <v>21</v>
      </c>
      <c r="M24" s="259">
        <f>G24*(1+L24/100)</f>
        <v>0</v>
      </c>
      <c r="N24" s="257">
        <v>2.094E-2</v>
      </c>
      <c r="O24" s="257">
        <f>ROUND(E24*N24,2)</f>
        <v>0.08</v>
      </c>
      <c r="P24" s="257">
        <v>0</v>
      </c>
      <c r="Q24" s="257">
        <f>ROUND(E24*P24,2)</f>
        <v>0</v>
      </c>
      <c r="R24" s="259" t="s">
        <v>2023</v>
      </c>
      <c r="S24" s="259" t="s">
        <v>259</v>
      </c>
      <c r="T24" s="260" t="s">
        <v>300</v>
      </c>
      <c r="U24" s="221">
        <v>0.2014</v>
      </c>
      <c r="V24" s="221">
        <f>ROUND(E24*U24,2)</f>
        <v>0.81</v>
      </c>
      <c r="W24" s="221"/>
      <c r="X24" s="221" t="s">
        <v>301</v>
      </c>
      <c r="Y24" s="221" t="s">
        <v>262</v>
      </c>
      <c r="Z24" s="210"/>
      <c r="AA24" s="210"/>
      <c r="AB24" s="210"/>
      <c r="AC24" s="210"/>
      <c r="AD24" s="210"/>
      <c r="AE24" s="210"/>
      <c r="AF24" s="210"/>
      <c r="AG24" s="210" t="s">
        <v>302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54">
        <v>7</v>
      </c>
      <c r="B25" s="255" t="s">
        <v>2044</v>
      </c>
      <c r="C25" s="262" t="s">
        <v>2045</v>
      </c>
      <c r="D25" s="256" t="s">
        <v>309</v>
      </c>
      <c r="E25" s="257">
        <v>1.2</v>
      </c>
      <c r="F25" s="258"/>
      <c r="G25" s="259">
        <f>ROUND(E25*F25,2)</f>
        <v>0</v>
      </c>
      <c r="H25" s="258"/>
      <c r="I25" s="259">
        <f>ROUND(E25*H25,2)</f>
        <v>0</v>
      </c>
      <c r="J25" s="258"/>
      <c r="K25" s="259">
        <f>ROUND(E25*J25,2)</f>
        <v>0</v>
      </c>
      <c r="L25" s="259">
        <v>21</v>
      </c>
      <c r="M25" s="259">
        <f>G25*(1+L25/100)</f>
        <v>0</v>
      </c>
      <c r="N25" s="257">
        <v>3.9559999999999998E-2</v>
      </c>
      <c r="O25" s="257">
        <f>ROUND(E25*N25,2)</f>
        <v>0.05</v>
      </c>
      <c r="P25" s="257">
        <v>0</v>
      </c>
      <c r="Q25" s="257">
        <f>ROUND(E25*P25,2)</f>
        <v>0</v>
      </c>
      <c r="R25" s="259"/>
      <c r="S25" s="259" t="s">
        <v>424</v>
      </c>
      <c r="T25" s="260" t="s">
        <v>2046</v>
      </c>
      <c r="U25" s="221">
        <v>0.155</v>
      </c>
      <c r="V25" s="221">
        <f>ROUND(E25*U25,2)</f>
        <v>0.19</v>
      </c>
      <c r="W25" s="221"/>
      <c r="X25" s="221" t="s">
        <v>301</v>
      </c>
      <c r="Y25" s="221" t="s">
        <v>262</v>
      </c>
      <c r="Z25" s="210"/>
      <c r="AA25" s="210"/>
      <c r="AB25" s="210"/>
      <c r="AC25" s="210"/>
      <c r="AD25" s="210"/>
      <c r="AE25" s="210"/>
      <c r="AF25" s="210"/>
      <c r="AG25" s="210" t="s">
        <v>302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4">
        <v>8</v>
      </c>
      <c r="B26" s="235" t="s">
        <v>2047</v>
      </c>
      <c r="C26" s="245" t="s">
        <v>2048</v>
      </c>
      <c r="D26" s="236" t="s">
        <v>672</v>
      </c>
      <c r="E26" s="237">
        <v>10.58616</v>
      </c>
      <c r="F26" s="238"/>
      <c r="G26" s="239">
        <f>ROUND(E26*F26,2)</f>
        <v>0</v>
      </c>
      <c r="H26" s="238"/>
      <c r="I26" s="239">
        <f>ROUND(E26*H26,2)</f>
        <v>0</v>
      </c>
      <c r="J26" s="238"/>
      <c r="K26" s="239">
        <f>ROUND(E26*J26,2)</f>
        <v>0</v>
      </c>
      <c r="L26" s="239">
        <v>21</v>
      </c>
      <c r="M26" s="239">
        <f>G26*(1+L26/100)</f>
        <v>0</v>
      </c>
      <c r="N26" s="237">
        <v>1E-3</v>
      </c>
      <c r="O26" s="237">
        <f>ROUND(E26*N26,2)</f>
        <v>0.01</v>
      </c>
      <c r="P26" s="237">
        <v>0</v>
      </c>
      <c r="Q26" s="237">
        <f>ROUND(E26*P26,2)</f>
        <v>0</v>
      </c>
      <c r="R26" s="239" t="s">
        <v>371</v>
      </c>
      <c r="S26" s="239" t="s">
        <v>259</v>
      </c>
      <c r="T26" s="240" t="s">
        <v>300</v>
      </c>
      <c r="U26" s="221">
        <v>0</v>
      </c>
      <c r="V26" s="221">
        <f>ROUND(E26*U26,2)</f>
        <v>0</v>
      </c>
      <c r="W26" s="221"/>
      <c r="X26" s="221" t="s">
        <v>372</v>
      </c>
      <c r="Y26" s="221" t="s">
        <v>262</v>
      </c>
      <c r="Z26" s="210"/>
      <c r="AA26" s="210"/>
      <c r="AB26" s="210"/>
      <c r="AC26" s="210"/>
      <c r="AD26" s="210"/>
      <c r="AE26" s="210"/>
      <c r="AF26" s="210"/>
      <c r="AG26" s="210" t="s">
        <v>373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63" t="s">
        <v>2049</v>
      </c>
      <c r="D27" s="251"/>
      <c r="E27" s="252">
        <v>10.58616</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319</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24" t="s">
        <v>254</v>
      </c>
      <c r="B28" s="225" t="s">
        <v>111</v>
      </c>
      <c r="C28" s="244" t="s">
        <v>112</v>
      </c>
      <c r="D28" s="226"/>
      <c r="E28" s="227"/>
      <c r="F28" s="228"/>
      <c r="G28" s="228">
        <f>SUMIF(AG29:AG36,"&lt;&gt;NOR",G29:G36)</f>
        <v>0</v>
      </c>
      <c r="H28" s="228"/>
      <c r="I28" s="228">
        <f>SUM(I29:I36)</f>
        <v>0</v>
      </c>
      <c r="J28" s="228"/>
      <c r="K28" s="228">
        <f>SUM(K29:K36)</f>
        <v>0</v>
      </c>
      <c r="L28" s="228"/>
      <c r="M28" s="228">
        <f>SUM(M29:M36)</f>
        <v>0</v>
      </c>
      <c r="N28" s="227"/>
      <c r="O28" s="227">
        <f>SUM(O29:O36)</f>
        <v>1.56</v>
      </c>
      <c r="P28" s="227"/>
      <c r="Q28" s="227">
        <f>SUM(Q29:Q36)</f>
        <v>0</v>
      </c>
      <c r="R28" s="228"/>
      <c r="S28" s="228"/>
      <c r="T28" s="229"/>
      <c r="U28" s="223"/>
      <c r="V28" s="223">
        <f>SUM(V29:V36)</f>
        <v>9.83</v>
      </c>
      <c r="W28" s="223"/>
      <c r="X28" s="223"/>
      <c r="Y28" s="223"/>
      <c r="AG28" t="s">
        <v>255</v>
      </c>
    </row>
    <row r="29" spans="1:60" outlineLevel="1" x14ac:dyDescent="0.2">
      <c r="A29" s="234">
        <v>9</v>
      </c>
      <c r="B29" s="235" t="s">
        <v>2050</v>
      </c>
      <c r="C29" s="245" t="s">
        <v>2051</v>
      </c>
      <c r="D29" s="236" t="s">
        <v>298</v>
      </c>
      <c r="E29" s="237">
        <v>13.8</v>
      </c>
      <c r="F29" s="238"/>
      <c r="G29" s="239">
        <f>ROUND(E29*F29,2)</f>
        <v>0</v>
      </c>
      <c r="H29" s="238"/>
      <c r="I29" s="239">
        <f>ROUND(E29*H29,2)</f>
        <v>0</v>
      </c>
      <c r="J29" s="238"/>
      <c r="K29" s="239">
        <f>ROUND(E29*J29,2)</f>
        <v>0</v>
      </c>
      <c r="L29" s="239">
        <v>21</v>
      </c>
      <c r="M29" s="239">
        <f>G29*(1+L29/100)</f>
        <v>0</v>
      </c>
      <c r="N29" s="237">
        <v>0.11219</v>
      </c>
      <c r="O29" s="237">
        <f>ROUND(E29*N29,2)</f>
        <v>1.55</v>
      </c>
      <c r="P29" s="237">
        <v>0</v>
      </c>
      <c r="Q29" s="237">
        <f>ROUND(E29*P29,2)</f>
        <v>0</v>
      </c>
      <c r="R29" s="239" t="s">
        <v>1173</v>
      </c>
      <c r="S29" s="239" t="s">
        <v>259</v>
      </c>
      <c r="T29" s="240" t="s">
        <v>300</v>
      </c>
      <c r="U29" s="221">
        <v>0.55488999999999999</v>
      </c>
      <c r="V29" s="221">
        <f>ROUND(E29*U29,2)</f>
        <v>7.66</v>
      </c>
      <c r="W29" s="221"/>
      <c r="X29" s="221" t="s">
        <v>301</v>
      </c>
      <c r="Y29" s="221" t="s">
        <v>262</v>
      </c>
      <c r="Z29" s="210"/>
      <c r="AA29" s="210"/>
      <c r="AB29" s="210"/>
      <c r="AC29" s="210"/>
      <c r="AD29" s="210"/>
      <c r="AE29" s="210"/>
      <c r="AF29" s="210"/>
      <c r="AG29" s="210" t="s">
        <v>302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61" t="s">
        <v>2052</v>
      </c>
      <c r="D30" s="253"/>
      <c r="E30" s="253"/>
      <c r="F30" s="253"/>
      <c r="G30" s="253"/>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304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3" t="s">
        <v>2053</v>
      </c>
      <c r="D31" s="251"/>
      <c r="E31" s="252">
        <v>13.8</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319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54">
        <v>10</v>
      </c>
      <c r="B32" s="255" t="s">
        <v>2054</v>
      </c>
      <c r="C32" s="262" t="s">
        <v>2055</v>
      </c>
      <c r="D32" s="256" t="s">
        <v>309</v>
      </c>
      <c r="E32" s="257">
        <v>4.5999999999999996</v>
      </c>
      <c r="F32" s="258"/>
      <c r="G32" s="259">
        <f>ROUND(E32*F32,2)</f>
        <v>0</v>
      </c>
      <c r="H32" s="258"/>
      <c r="I32" s="259">
        <f>ROUND(E32*H32,2)</f>
        <v>0</v>
      </c>
      <c r="J32" s="258"/>
      <c r="K32" s="259">
        <f>ROUND(E32*J32,2)</f>
        <v>0</v>
      </c>
      <c r="L32" s="259">
        <v>21</v>
      </c>
      <c r="M32" s="259">
        <f>G32*(1+L32/100)</f>
        <v>0</v>
      </c>
      <c r="N32" s="257">
        <v>8.0000000000000007E-5</v>
      </c>
      <c r="O32" s="257">
        <f>ROUND(E32*N32,2)</f>
        <v>0</v>
      </c>
      <c r="P32" s="257">
        <v>0</v>
      </c>
      <c r="Q32" s="257">
        <f>ROUND(E32*P32,2)</f>
        <v>0</v>
      </c>
      <c r="R32" s="259" t="s">
        <v>2023</v>
      </c>
      <c r="S32" s="259" t="s">
        <v>259</v>
      </c>
      <c r="T32" s="260" t="s">
        <v>300</v>
      </c>
      <c r="U32" s="221">
        <v>0.18</v>
      </c>
      <c r="V32" s="221">
        <f>ROUND(E32*U32,2)</f>
        <v>0.83</v>
      </c>
      <c r="W32" s="221"/>
      <c r="X32" s="221" t="s">
        <v>301</v>
      </c>
      <c r="Y32" s="221" t="s">
        <v>262</v>
      </c>
      <c r="Z32" s="210"/>
      <c r="AA32" s="210"/>
      <c r="AB32" s="210"/>
      <c r="AC32" s="210"/>
      <c r="AD32" s="210"/>
      <c r="AE32" s="210"/>
      <c r="AF32" s="210"/>
      <c r="AG32" s="210" t="s">
        <v>302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4">
        <v>11</v>
      </c>
      <c r="B33" s="235" t="s">
        <v>2056</v>
      </c>
      <c r="C33" s="245" t="s">
        <v>2057</v>
      </c>
      <c r="D33" s="236" t="s">
        <v>309</v>
      </c>
      <c r="E33" s="237">
        <v>6</v>
      </c>
      <c r="F33" s="238"/>
      <c r="G33" s="239">
        <f>ROUND(E33*F33,2)</f>
        <v>0</v>
      </c>
      <c r="H33" s="238"/>
      <c r="I33" s="239">
        <f>ROUND(E33*H33,2)</f>
        <v>0</v>
      </c>
      <c r="J33" s="238"/>
      <c r="K33" s="239">
        <f>ROUND(E33*J33,2)</f>
        <v>0</v>
      </c>
      <c r="L33" s="239">
        <v>21</v>
      </c>
      <c r="M33" s="239">
        <f>G33*(1+L33/100)</f>
        <v>0</v>
      </c>
      <c r="N33" s="237">
        <v>1.0200000000000001E-3</v>
      </c>
      <c r="O33" s="237">
        <f>ROUND(E33*N33,2)</f>
        <v>0.01</v>
      </c>
      <c r="P33" s="237">
        <v>0</v>
      </c>
      <c r="Q33" s="237">
        <f>ROUND(E33*P33,2)</f>
        <v>0</v>
      </c>
      <c r="R33" s="239" t="s">
        <v>1173</v>
      </c>
      <c r="S33" s="239" t="s">
        <v>259</v>
      </c>
      <c r="T33" s="240" t="s">
        <v>300</v>
      </c>
      <c r="U33" s="221">
        <v>0.223</v>
      </c>
      <c r="V33" s="221">
        <f>ROUND(E33*U33,2)</f>
        <v>1.34</v>
      </c>
      <c r="W33" s="221"/>
      <c r="X33" s="221" t="s">
        <v>301</v>
      </c>
      <c r="Y33" s="221" t="s">
        <v>262</v>
      </c>
      <c r="Z33" s="210"/>
      <c r="AA33" s="210"/>
      <c r="AB33" s="210"/>
      <c r="AC33" s="210"/>
      <c r="AD33" s="210"/>
      <c r="AE33" s="210"/>
      <c r="AF33" s="210"/>
      <c r="AG33" s="210" t="s">
        <v>302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61" t="s">
        <v>2058</v>
      </c>
      <c r="D34" s="253"/>
      <c r="E34" s="253"/>
      <c r="F34" s="253"/>
      <c r="G34" s="253"/>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304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47" t="s">
        <v>2059</v>
      </c>
      <c r="D35" s="243"/>
      <c r="E35" s="243"/>
      <c r="F35" s="243"/>
      <c r="G35" s="243"/>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265</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63" t="s">
        <v>2060</v>
      </c>
      <c r="D36" s="251"/>
      <c r="E36" s="252">
        <v>6</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319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
      <c r="A37" s="224" t="s">
        <v>254</v>
      </c>
      <c r="B37" s="225" t="s">
        <v>121</v>
      </c>
      <c r="C37" s="244" t="s">
        <v>122</v>
      </c>
      <c r="D37" s="226"/>
      <c r="E37" s="227"/>
      <c r="F37" s="228"/>
      <c r="G37" s="228">
        <f>SUMIF(AG38:AG47,"&lt;&gt;NOR",G38:G47)</f>
        <v>0</v>
      </c>
      <c r="H37" s="228"/>
      <c r="I37" s="228">
        <f>SUM(I38:I47)</f>
        <v>0</v>
      </c>
      <c r="J37" s="228"/>
      <c r="K37" s="228">
        <f>SUM(K38:K47)</f>
        <v>0</v>
      </c>
      <c r="L37" s="228"/>
      <c r="M37" s="228">
        <f>SUM(M38:M47)</f>
        <v>0</v>
      </c>
      <c r="N37" s="227"/>
      <c r="O37" s="227">
        <f>SUM(O38:O47)</f>
        <v>0.83</v>
      </c>
      <c r="P37" s="227"/>
      <c r="Q37" s="227">
        <f>SUM(Q38:Q47)</f>
        <v>0</v>
      </c>
      <c r="R37" s="228"/>
      <c r="S37" s="228"/>
      <c r="T37" s="229"/>
      <c r="U37" s="223"/>
      <c r="V37" s="223">
        <f>SUM(V38:V47)</f>
        <v>10.120000000000001</v>
      </c>
      <c r="W37" s="223"/>
      <c r="X37" s="223"/>
      <c r="Y37" s="223"/>
      <c r="AG37" t="s">
        <v>255</v>
      </c>
    </row>
    <row r="38" spans="1:60" ht="22.5" outlineLevel="1" x14ac:dyDescent="0.2">
      <c r="A38" s="234">
        <v>12</v>
      </c>
      <c r="B38" s="235" t="s">
        <v>2061</v>
      </c>
      <c r="C38" s="245" t="s">
        <v>2062</v>
      </c>
      <c r="D38" s="236" t="s">
        <v>298</v>
      </c>
      <c r="E38" s="237">
        <v>22.024999999999999</v>
      </c>
      <c r="F38" s="238"/>
      <c r="G38" s="239">
        <f>ROUND(E38*F38,2)</f>
        <v>0</v>
      </c>
      <c r="H38" s="238"/>
      <c r="I38" s="239">
        <f>ROUND(E38*H38,2)</f>
        <v>0</v>
      </c>
      <c r="J38" s="238"/>
      <c r="K38" s="239">
        <f>ROUND(E38*J38,2)</f>
        <v>0</v>
      </c>
      <c r="L38" s="239">
        <v>21</v>
      </c>
      <c r="M38" s="239">
        <f>G38*(1+L38/100)</f>
        <v>0</v>
      </c>
      <c r="N38" s="237">
        <v>3.415E-2</v>
      </c>
      <c r="O38" s="237">
        <f>ROUND(E38*N38,2)</f>
        <v>0.75</v>
      </c>
      <c r="P38" s="237">
        <v>0</v>
      </c>
      <c r="Q38" s="237">
        <f>ROUND(E38*P38,2)</f>
        <v>0</v>
      </c>
      <c r="R38" s="239" t="s">
        <v>1173</v>
      </c>
      <c r="S38" s="239" t="s">
        <v>259</v>
      </c>
      <c r="T38" s="240" t="s">
        <v>300</v>
      </c>
      <c r="U38" s="221">
        <v>0.40300000000000002</v>
      </c>
      <c r="V38" s="221">
        <f>ROUND(E38*U38,2)</f>
        <v>8.8800000000000008</v>
      </c>
      <c r="W38" s="221"/>
      <c r="X38" s="221" t="s">
        <v>301</v>
      </c>
      <c r="Y38" s="221" t="s">
        <v>262</v>
      </c>
      <c r="Z38" s="210"/>
      <c r="AA38" s="210"/>
      <c r="AB38" s="210"/>
      <c r="AC38" s="210"/>
      <c r="AD38" s="210"/>
      <c r="AE38" s="210"/>
      <c r="AF38" s="210"/>
      <c r="AG38" s="210" t="s">
        <v>302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61" t="s">
        <v>2063</v>
      </c>
      <c r="D39" s="253"/>
      <c r="E39" s="253"/>
      <c r="F39" s="253"/>
      <c r="G39" s="253"/>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304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63" t="s">
        <v>2064</v>
      </c>
      <c r="D40" s="251"/>
      <c r="E40" s="252">
        <v>22.024999999999999</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319</v>
      </c>
      <c r="AH40" s="210">
        <v>5</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4">
        <v>13</v>
      </c>
      <c r="B41" s="235" t="s">
        <v>2065</v>
      </c>
      <c r="C41" s="245" t="s">
        <v>2066</v>
      </c>
      <c r="D41" s="236" t="s">
        <v>298</v>
      </c>
      <c r="E41" s="237">
        <v>0.75</v>
      </c>
      <c r="F41" s="238"/>
      <c r="G41" s="239">
        <f>ROUND(E41*F41,2)</f>
        <v>0</v>
      </c>
      <c r="H41" s="238"/>
      <c r="I41" s="239">
        <f>ROUND(E41*H41,2)</f>
        <v>0</v>
      </c>
      <c r="J41" s="238"/>
      <c r="K41" s="239">
        <f>ROUND(E41*J41,2)</f>
        <v>0</v>
      </c>
      <c r="L41" s="239">
        <v>21</v>
      </c>
      <c r="M41" s="239">
        <f>G41*(1+L41/100)</f>
        <v>0</v>
      </c>
      <c r="N41" s="237">
        <v>0.10237</v>
      </c>
      <c r="O41" s="237">
        <f>ROUND(E41*N41,2)</f>
        <v>0.08</v>
      </c>
      <c r="P41" s="237">
        <v>0</v>
      </c>
      <c r="Q41" s="237">
        <f>ROUND(E41*P41,2)</f>
        <v>0</v>
      </c>
      <c r="R41" s="239" t="s">
        <v>1173</v>
      </c>
      <c r="S41" s="239" t="s">
        <v>259</v>
      </c>
      <c r="T41" s="240" t="s">
        <v>300</v>
      </c>
      <c r="U41" s="221">
        <v>0.80700000000000005</v>
      </c>
      <c r="V41" s="221">
        <f>ROUND(E41*U41,2)</f>
        <v>0.61</v>
      </c>
      <c r="W41" s="221"/>
      <c r="X41" s="221" t="s">
        <v>301</v>
      </c>
      <c r="Y41" s="221" t="s">
        <v>262</v>
      </c>
      <c r="Z41" s="210"/>
      <c r="AA41" s="210"/>
      <c r="AB41" s="210"/>
      <c r="AC41" s="210"/>
      <c r="AD41" s="210"/>
      <c r="AE41" s="210"/>
      <c r="AF41" s="210"/>
      <c r="AG41" s="210" t="s">
        <v>302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63" t="s">
        <v>2067</v>
      </c>
      <c r="D42" s="251"/>
      <c r="E42" s="252">
        <v>0.75</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319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34">
        <v>14</v>
      </c>
      <c r="B43" s="235" t="s">
        <v>2068</v>
      </c>
      <c r="C43" s="245" t="s">
        <v>2069</v>
      </c>
      <c r="D43" s="236" t="s">
        <v>309</v>
      </c>
      <c r="E43" s="237">
        <v>4.5999999999999996</v>
      </c>
      <c r="F43" s="238"/>
      <c r="G43" s="239">
        <f>ROUND(E43*F43,2)</f>
        <v>0</v>
      </c>
      <c r="H43" s="238"/>
      <c r="I43" s="239">
        <f>ROUND(E43*H43,2)</f>
        <v>0</v>
      </c>
      <c r="J43" s="238"/>
      <c r="K43" s="239">
        <f>ROUND(E43*J43,2)</f>
        <v>0</v>
      </c>
      <c r="L43" s="239">
        <v>21</v>
      </c>
      <c r="M43" s="239">
        <f>G43*(1+L43/100)</f>
        <v>0</v>
      </c>
      <c r="N43" s="237">
        <v>3.0000000000000001E-5</v>
      </c>
      <c r="O43" s="237">
        <f>ROUND(E43*N43,2)</f>
        <v>0</v>
      </c>
      <c r="P43" s="237">
        <v>0</v>
      </c>
      <c r="Q43" s="237">
        <f>ROUND(E43*P43,2)</f>
        <v>0</v>
      </c>
      <c r="R43" s="239" t="s">
        <v>1932</v>
      </c>
      <c r="S43" s="239" t="s">
        <v>259</v>
      </c>
      <c r="T43" s="240" t="s">
        <v>300</v>
      </c>
      <c r="U43" s="221">
        <v>0.13719999999999999</v>
      </c>
      <c r="V43" s="221">
        <f>ROUND(E43*U43,2)</f>
        <v>0.63</v>
      </c>
      <c r="W43" s="221"/>
      <c r="X43" s="221" t="s">
        <v>301</v>
      </c>
      <c r="Y43" s="221" t="s">
        <v>262</v>
      </c>
      <c r="Z43" s="210"/>
      <c r="AA43" s="210"/>
      <c r="AB43" s="210"/>
      <c r="AC43" s="210"/>
      <c r="AD43" s="210"/>
      <c r="AE43" s="210"/>
      <c r="AF43" s="210"/>
      <c r="AG43" s="210" t="s">
        <v>302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63" t="s">
        <v>2070</v>
      </c>
      <c r="D44" s="251"/>
      <c r="E44" s="252">
        <v>4.5999999999999996</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319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4">
        <v>15</v>
      </c>
      <c r="B45" s="235" t="s">
        <v>2071</v>
      </c>
      <c r="C45" s="245" t="s">
        <v>2072</v>
      </c>
      <c r="D45" s="236" t="s">
        <v>309</v>
      </c>
      <c r="E45" s="237">
        <v>4.83</v>
      </c>
      <c r="F45" s="238"/>
      <c r="G45" s="239">
        <f>ROUND(E45*F45,2)</f>
        <v>0</v>
      </c>
      <c r="H45" s="238"/>
      <c r="I45" s="239">
        <f>ROUND(E45*H45,2)</f>
        <v>0</v>
      </c>
      <c r="J45" s="238"/>
      <c r="K45" s="239">
        <f>ROUND(E45*J45,2)</f>
        <v>0</v>
      </c>
      <c r="L45" s="239">
        <v>21</v>
      </c>
      <c r="M45" s="239">
        <f>G45*(1+L45/100)</f>
        <v>0</v>
      </c>
      <c r="N45" s="237">
        <v>5.0000000000000002E-5</v>
      </c>
      <c r="O45" s="237">
        <f>ROUND(E45*N45,2)</f>
        <v>0</v>
      </c>
      <c r="P45" s="237">
        <v>0</v>
      </c>
      <c r="Q45" s="237">
        <f>ROUND(E45*P45,2)</f>
        <v>0</v>
      </c>
      <c r="R45" s="239" t="s">
        <v>371</v>
      </c>
      <c r="S45" s="239" t="s">
        <v>259</v>
      </c>
      <c r="T45" s="240" t="s">
        <v>300</v>
      </c>
      <c r="U45" s="221">
        <v>0</v>
      </c>
      <c r="V45" s="221">
        <f>ROUND(E45*U45,2)</f>
        <v>0</v>
      </c>
      <c r="W45" s="221"/>
      <c r="X45" s="221" t="s">
        <v>372</v>
      </c>
      <c r="Y45" s="221" t="s">
        <v>262</v>
      </c>
      <c r="Z45" s="210"/>
      <c r="AA45" s="210"/>
      <c r="AB45" s="210"/>
      <c r="AC45" s="210"/>
      <c r="AD45" s="210"/>
      <c r="AE45" s="210"/>
      <c r="AF45" s="210"/>
      <c r="AG45" s="210" t="s">
        <v>373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63" t="s">
        <v>1612</v>
      </c>
      <c r="D46" s="251"/>
      <c r="E46" s="252"/>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319</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3" t="s">
        <v>2073</v>
      </c>
      <c r="D47" s="251"/>
      <c r="E47" s="252">
        <v>4.83</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319</v>
      </c>
      <c r="AH47" s="210">
        <v>5</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
      <c r="A48" s="224" t="s">
        <v>254</v>
      </c>
      <c r="B48" s="225" t="s">
        <v>125</v>
      </c>
      <c r="C48" s="244" t="s">
        <v>126</v>
      </c>
      <c r="D48" s="226"/>
      <c r="E48" s="227"/>
      <c r="F48" s="228"/>
      <c r="G48" s="228">
        <f>SUMIF(AG49:AG76,"&lt;&gt;NOR",G49:G76)</f>
        <v>0</v>
      </c>
      <c r="H48" s="228"/>
      <c r="I48" s="228">
        <f>SUM(I49:I76)</f>
        <v>0</v>
      </c>
      <c r="J48" s="228"/>
      <c r="K48" s="228">
        <f>SUM(K49:K76)</f>
        <v>0</v>
      </c>
      <c r="L48" s="228"/>
      <c r="M48" s="228">
        <f>SUM(M49:M76)</f>
        <v>0</v>
      </c>
      <c r="N48" s="227"/>
      <c r="O48" s="227">
        <f>SUM(O49:O76)</f>
        <v>0.51</v>
      </c>
      <c r="P48" s="227"/>
      <c r="Q48" s="227">
        <f>SUM(Q49:Q76)</f>
        <v>0</v>
      </c>
      <c r="R48" s="228"/>
      <c r="S48" s="228"/>
      <c r="T48" s="229"/>
      <c r="U48" s="223"/>
      <c r="V48" s="223">
        <f>SUM(V49:V76)</f>
        <v>31.740000000000002</v>
      </c>
      <c r="W48" s="223"/>
      <c r="X48" s="223"/>
      <c r="Y48" s="223"/>
      <c r="AG48" t="s">
        <v>255</v>
      </c>
    </row>
    <row r="49" spans="1:60" outlineLevel="1" x14ac:dyDescent="0.2">
      <c r="A49" s="234">
        <v>16</v>
      </c>
      <c r="B49" s="235" t="s">
        <v>2074</v>
      </c>
      <c r="C49" s="245" t="s">
        <v>2075</v>
      </c>
      <c r="D49" s="236" t="s">
        <v>298</v>
      </c>
      <c r="E49" s="237">
        <v>27.6</v>
      </c>
      <c r="F49" s="238"/>
      <c r="G49" s="239">
        <f>ROUND(E49*F49,2)</f>
        <v>0</v>
      </c>
      <c r="H49" s="238"/>
      <c r="I49" s="239">
        <f>ROUND(E49*H49,2)</f>
        <v>0</v>
      </c>
      <c r="J49" s="238"/>
      <c r="K49" s="239">
        <f>ROUND(E49*J49,2)</f>
        <v>0</v>
      </c>
      <c r="L49" s="239">
        <v>21</v>
      </c>
      <c r="M49" s="239">
        <f>G49*(1+L49/100)</f>
        <v>0</v>
      </c>
      <c r="N49" s="237">
        <v>4.8999999999999998E-3</v>
      </c>
      <c r="O49" s="237">
        <f>ROUND(E49*N49,2)</f>
        <v>0.14000000000000001</v>
      </c>
      <c r="P49" s="237">
        <v>0</v>
      </c>
      <c r="Q49" s="237">
        <f>ROUND(E49*P49,2)</f>
        <v>0</v>
      </c>
      <c r="R49" s="239" t="s">
        <v>1173</v>
      </c>
      <c r="S49" s="239" t="s">
        <v>259</v>
      </c>
      <c r="T49" s="240" t="s">
        <v>300</v>
      </c>
      <c r="U49" s="221">
        <v>0.25</v>
      </c>
      <c r="V49" s="221">
        <f>ROUND(E49*U49,2)</f>
        <v>6.9</v>
      </c>
      <c r="W49" s="221"/>
      <c r="X49" s="221" t="s">
        <v>301</v>
      </c>
      <c r="Y49" s="221" t="s">
        <v>262</v>
      </c>
      <c r="Z49" s="210"/>
      <c r="AA49" s="210"/>
      <c r="AB49" s="210"/>
      <c r="AC49" s="210"/>
      <c r="AD49" s="210"/>
      <c r="AE49" s="210"/>
      <c r="AF49" s="210"/>
      <c r="AG49" s="210" t="s">
        <v>302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61" t="s">
        <v>2076</v>
      </c>
      <c r="D50" s="253"/>
      <c r="E50" s="253"/>
      <c r="F50" s="253"/>
      <c r="G50" s="253"/>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304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63" t="s">
        <v>2077</v>
      </c>
      <c r="D51" s="251"/>
      <c r="E51" s="252">
        <v>27.6</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319</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4">
        <v>17</v>
      </c>
      <c r="B52" s="235" t="s">
        <v>2078</v>
      </c>
      <c r="C52" s="245" t="s">
        <v>2079</v>
      </c>
      <c r="D52" s="236" t="s">
        <v>298</v>
      </c>
      <c r="E52" s="237">
        <v>27.6</v>
      </c>
      <c r="F52" s="238"/>
      <c r="G52" s="239">
        <f>ROUND(E52*F52,2)</f>
        <v>0</v>
      </c>
      <c r="H52" s="238"/>
      <c r="I52" s="239">
        <f>ROUND(E52*H52,2)</f>
        <v>0</v>
      </c>
      <c r="J52" s="238"/>
      <c r="K52" s="239">
        <f>ROUND(E52*J52,2)</f>
        <v>0</v>
      </c>
      <c r="L52" s="239">
        <v>21</v>
      </c>
      <c r="M52" s="239">
        <f>G52*(1+L52/100)</f>
        <v>0</v>
      </c>
      <c r="N52" s="237">
        <v>3.2000000000000003E-4</v>
      </c>
      <c r="O52" s="237">
        <f>ROUND(E52*N52,2)</f>
        <v>0.01</v>
      </c>
      <c r="P52" s="237">
        <v>0</v>
      </c>
      <c r="Q52" s="237">
        <f>ROUND(E52*P52,2)</f>
        <v>0</v>
      </c>
      <c r="R52" s="239" t="s">
        <v>1173</v>
      </c>
      <c r="S52" s="239" t="s">
        <v>259</v>
      </c>
      <c r="T52" s="240" t="s">
        <v>300</v>
      </c>
      <c r="U52" s="221">
        <v>7.0000000000000007E-2</v>
      </c>
      <c r="V52" s="221">
        <f>ROUND(E52*U52,2)</f>
        <v>1.93</v>
      </c>
      <c r="W52" s="221"/>
      <c r="X52" s="221" t="s">
        <v>301</v>
      </c>
      <c r="Y52" s="221" t="s">
        <v>262</v>
      </c>
      <c r="Z52" s="210"/>
      <c r="AA52" s="210"/>
      <c r="AB52" s="210"/>
      <c r="AC52" s="210"/>
      <c r="AD52" s="210"/>
      <c r="AE52" s="210"/>
      <c r="AF52" s="210"/>
      <c r="AG52" s="210" t="s">
        <v>302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61" t="s">
        <v>2076</v>
      </c>
      <c r="D53" s="253"/>
      <c r="E53" s="253"/>
      <c r="F53" s="253"/>
      <c r="G53" s="253"/>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304</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4">
        <v>18</v>
      </c>
      <c r="B54" s="235" t="s">
        <v>2080</v>
      </c>
      <c r="C54" s="245" t="s">
        <v>2081</v>
      </c>
      <c r="D54" s="236" t="s">
        <v>298</v>
      </c>
      <c r="E54" s="237">
        <v>28.8</v>
      </c>
      <c r="F54" s="238"/>
      <c r="G54" s="239">
        <f>ROUND(E54*F54,2)</f>
        <v>0</v>
      </c>
      <c r="H54" s="238"/>
      <c r="I54" s="239">
        <f>ROUND(E54*H54,2)</f>
        <v>0</v>
      </c>
      <c r="J54" s="238"/>
      <c r="K54" s="239">
        <f>ROUND(E54*J54,2)</f>
        <v>0</v>
      </c>
      <c r="L54" s="239">
        <v>21</v>
      </c>
      <c r="M54" s="239">
        <f>G54*(1+L54/100)</f>
        <v>0</v>
      </c>
      <c r="N54" s="237">
        <v>2.9999999999999997E-4</v>
      </c>
      <c r="O54" s="237">
        <f>ROUND(E54*N54,2)</f>
        <v>0.01</v>
      </c>
      <c r="P54" s="237">
        <v>0</v>
      </c>
      <c r="Q54" s="237">
        <f>ROUND(E54*P54,2)</f>
        <v>0</v>
      </c>
      <c r="R54" s="239" t="s">
        <v>1173</v>
      </c>
      <c r="S54" s="239" t="s">
        <v>259</v>
      </c>
      <c r="T54" s="240" t="s">
        <v>300</v>
      </c>
      <c r="U54" s="221">
        <v>7.0000000000000007E-2</v>
      </c>
      <c r="V54" s="221">
        <f>ROUND(E54*U54,2)</f>
        <v>2.02</v>
      </c>
      <c r="W54" s="221"/>
      <c r="X54" s="221" t="s">
        <v>301</v>
      </c>
      <c r="Y54" s="221" t="s">
        <v>262</v>
      </c>
      <c r="Z54" s="210"/>
      <c r="AA54" s="210"/>
      <c r="AB54" s="210"/>
      <c r="AC54" s="210"/>
      <c r="AD54" s="210"/>
      <c r="AE54" s="210"/>
      <c r="AF54" s="210"/>
      <c r="AG54" s="210" t="s">
        <v>302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61" t="s">
        <v>2076</v>
      </c>
      <c r="D55" s="253"/>
      <c r="E55" s="253"/>
      <c r="F55" s="253"/>
      <c r="G55" s="253"/>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304</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63" t="s">
        <v>2077</v>
      </c>
      <c r="D56" s="251"/>
      <c r="E56" s="252">
        <v>27.6</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319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63" t="s">
        <v>2082</v>
      </c>
      <c r="D57" s="251"/>
      <c r="E57" s="252">
        <v>1.2</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319</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4">
        <v>19</v>
      </c>
      <c r="B58" s="235" t="s">
        <v>2083</v>
      </c>
      <c r="C58" s="245" t="s">
        <v>2084</v>
      </c>
      <c r="D58" s="236" t="s">
        <v>298</v>
      </c>
      <c r="E58" s="237">
        <v>0.55000000000000004</v>
      </c>
      <c r="F58" s="238"/>
      <c r="G58" s="239">
        <f>ROUND(E58*F58,2)</f>
        <v>0</v>
      </c>
      <c r="H58" s="238"/>
      <c r="I58" s="239">
        <f>ROUND(E58*H58,2)</f>
        <v>0</v>
      </c>
      <c r="J58" s="238"/>
      <c r="K58" s="239">
        <f>ROUND(E58*J58,2)</f>
        <v>0</v>
      </c>
      <c r="L58" s="239">
        <v>21</v>
      </c>
      <c r="M58" s="239">
        <f>G58*(1+L58/100)</f>
        <v>0</v>
      </c>
      <c r="N58" s="237">
        <v>5.2679999999999998E-2</v>
      </c>
      <c r="O58" s="237">
        <f>ROUND(E58*N58,2)</f>
        <v>0.03</v>
      </c>
      <c r="P58" s="237">
        <v>0</v>
      </c>
      <c r="Q58" s="237">
        <f>ROUND(E58*P58,2)</f>
        <v>0</v>
      </c>
      <c r="R58" s="239" t="s">
        <v>2023</v>
      </c>
      <c r="S58" s="239" t="s">
        <v>259</v>
      </c>
      <c r="T58" s="240" t="s">
        <v>300</v>
      </c>
      <c r="U58" s="221">
        <v>2.8540199999999998</v>
      </c>
      <c r="V58" s="221">
        <f>ROUND(E58*U58,2)</f>
        <v>1.57</v>
      </c>
      <c r="W58" s="221"/>
      <c r="X58" s="221" t="s">
        <v>301</v>
      </c>
      <c r="Y58" s="221" t="s">
        <v>262</v>
      </c>
      <c r="Z58" s="210"/>
      <c r="AA58" s="210"/>
      <c r="AB58" s="210"/>
      <c r="AC58" s="210"/>
      <c r="AD58" s="210"/>
      <c r="AE58" s="210"/>
      <c r="AF58" s="210"/>
      <c r="AG58" s="210" t="s">
        <v>302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61" t="s">
        <v>2085</v>
      </c>
      <c r="D59" s="253"/>
      <c r="E59" s="253"/>
      <c r="F59" s="253"/>
      <c r="G59" s="253"/>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304</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63" t="s">
        <v>2086</v>
      </c>
      <c r="D60" s="251"/>
      <c r="E60" s="252">
        <v>0.55000000000000004</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319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4">
        <v>20</v>
      </c>
      <c r="B61" s="235" t="s">
        <v>2087</v>
      </c>
      <c r="C61" s="245" t="s">
        <v>2088</v>
      </c>
      <c r="D61" s="236" t="s">
        <v>393</v>
      </c>
      <c r="E61" s="237">
        <v>2</v>
      </c>
      <c r="F61" s="238"/>
      <c r="G61" s="239">
        <f>ROUND(E61*F61,2)</f>
        <v>0</v>
      </c>
      <c r="H61" s="238"/>
      <c r="I61" s="239">
        <f>ROUND(E61*H61,2)</f>
        <v>0</v>
      </c>
      <c r="J61" s="238"/>
      <c r="K61" s="239">
        <f>ROUND(E61*J61,2)</f>
        <v>0</v>
      </c>
      <c r="L61" s="239">
        <v>21</v>
      </c>
      <c r="M61" s="239">
        <f>G61*(1+L61/100)</f>
        <v>0</v>
      </c>
      <c r="N61" s="237">
        <v>8.6700000000000006E-3</v>
      </c>
      <c r="O61" s="237">
        <f>ROUND(E61*N61,2)</f>
        <v>0.02</v>
      </c>
      <c r="P61" s="237">
        <v>0</v>
      </c>
      <c r="Q61" s="237">
        <f>ROUND(E61*P61,2)</f>
        <v>0</v>
      </c>
      <c r="R61" s="239" t="s">
        <v>2023</v>
      </c>
      <c r="S61" s="239" t="s">
        <v>259</v>
      </c>
      <c r="T61" s="240" t="s">
        <v>300</v>
      </c>
      <c r="U61" s="221">
        <v>0.35974</v>
      </c>
      <c r="V61" s="221">
        <f>ROUND(E61*U61,2)</f>
        <v>0.72</v>
      </c>
      <c r="W61" s="221"/>
      <c r="X61" s="221" t="s">
        <v>301</v>
      </c>
      <c r="Y61" s="221" t="s">
        <v>262</v>
      </c>
      <c r="Z61" s="210"/>
      <c r="AA61" s="210"/>
      <c r="AB61" s="210"/>
      <c r="AC61" s="210"/>
      <c r="AD61" s="210"/>
      <c r="AE61" s="210"/>
      <c r="AF61" s="210"/>
      <c r="AG61" s="210" t="s">
        <v>302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61" t="s">
        <v>2089</v>
      </c>
      <c r="D62" s="253"/>
      <c r="E62" s="253"/>
      <c r="F62" s="253"/>
      <c r="G62" s="253"/>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304</v>
      </c>
      <c r="AH62" s="210"/>
      <c r="AI62" s="210"/>
      <c r="AJ62" s="210"/>
      <c r="AK62" s="210"/>
      <c r="AL62" s="210"/>
      <c r="AM62" s="210"/>
      <c r="AN62" s="210"/>
      <c r="AO62" s="210"/>
      <c r="AP62" s="210"/>
      <c r="AQ62" s="210"/>
      <c r="AR62" s="210"/>
      <c r="AS62" s="210"/>
      <c r="AT62" s="210"/>
      <c r="AU62" s="210"/>
      <c r="AV62" s="210"/>
      <c r="AW62" s="210"/>
      <c r="AX62" s="210"/>
      <c r="AY62" s="210"/>
      <c r="AZ62" s="210"/>
      <c r="BA62" s="241" t="str">
        <f>C62</f>
        <v>jakoukoliv maltou, z pomocného pracovního lešení o výšce podlahy do 1900 mm a pro zatížení do 1,5 kPa,</v>
      </c>
      <c r="BB62" s="210"/>
      <c r="BC62" s="210"/>
      <c r="BD62" s="210"/>
      <c r="BE62" s="210"/>
      <c r="BF62" s="210"/>
      <c r="BG62" s="210"/>
      <c r="BH62" s="210"/>
    </row>
    <row r="63" spans="1:60" outlineLevel="2" x14ac:dyDescent="0.2">
      <c r="A63" s="217"/>
      <c r="B63" s="218"/>
      <c r="C63" s="263" t="s">
        <v>2090</v>
      </c>
      <c r="D63" s="251"/>
      <c r="E63" s="252">
        <v>2</v>
      </c>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319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4">
        <v>21</v>
      </c>
      <c r="B64" s="235" t="s">
        <v>2091</v>
      </c>
      <c r="C64" s="245" t="s">
        <v>2092</v>
      </c>
      <c r="D64" s="236" t="s">
        <v>309</v>
      </c>
      <c r="E64" s="237">
        <v>5.0999999999999996</v>
      </c>
      <c r="F64" s="238"/>
      <c r="G64" s="239">
        <f>ROUND(E64*F64,2)</f>
        <v>0</v>
      </c>
      <c r="H64" s="238"/>
      <c r="I64" s="239">
        <f>ROUND(E64*H64,2)</f>
        <v>0</v>
      </c>
      <c r="J64" s="238"/>
      <c r="K64" s="239">
        <f>ROUND(E64*J64,2)</f>
        <v>0</v>
      </c>
      <c r="L64" s="239">
        <v>21</v>
      </c>
      <c r="M64" s="239">
        <f>G64*(1+L64/100)</f>
        <v>0</v>
      </c>
      <c r="N64" s="237">
        <v>2.3800000000000002E-3</v>
      </c>
      <c r="O64" s="237">
        <f>ROUND(E64*N64,2)</f>
        <v>0.01</v>
      </c>
      <c r="P64" s="237">
        <v>0</v>
      </c>
      <c r="Q64" s="237">
        <f>ROUND(E64*P64,2)</f>
        <v>0</v>
      </c>
      <c r="R64" s="239" t="s">
        <v>2023</v>
      </c>
      <c r="S64" s="239" t="s">
        <v>259</v>
      </c>
      <c r="T64" s="240" t="s">
        <v>300</v>
      </c>
      <c r="U64" s="221">
        <v>0.18232999999999999</v>
      </c>
      <c r="V64" s="221">
        <f>ROUND(E64*U64,2)</f>
        <v>0.93</v>
      </c>
      <c r="W64" s="221"/>
      <c r="X64" s="221" t="s">
        <v>301</v>
      </c>
      <c r="Y64" s="221" t="s">
        <v>262</v>
      </c>
      <c r="Z64" s="210"/>
      <c r="AA64" s="210"/>
      <c r="AB64" s="210"/>
      <c r="AC64" s="210"/>
      <c r="AD64" s="210"/>
      <c r="AE64" s="210"/>
      <c r="AF64" s="210"/>
      <c r="AG64" s="210" t="s">
        <v>302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63" t="s">
        <v>2093</v>
      </c>
      <c r="D65" s="251"/>
      <c r="E65" s="252">
        <v>5.0999999999999996</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319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4">
        <v>22</v>
      </c>
      <c r="B66" s="235" t="s">
        <v>2094</v>
      </c>
      <c r="C66" s="245" t="s">
        <v>2095</v>
      </c>
      <c r="D66" s="236" t="s">
        <v>298</v>
      </c>
      <c r="E66" s="237">
        <v>1.8</v>
      </c>
      <c r="F66" s="238"/>
      <c r="G66" s="239">
        <f>ROUND(E66*F66,2)</f>
        <v>0</v>
      </c>
      <c r="H66" s="238"/>
      <c r="I66" s="239">
        <f>ROUND(E66*H66,2)</f>
        <v>0</v>
      </c>
      <c r="J66" s="238"/>
      <c r="K66" s="239">
        <f>ROUND(E66*J66,2)</f>
        <v>0</v>
      </c>
      <c r="L66" s="239">
        <v>21</v>
      </c>
      <c r="M66" s="239">
        <f>G66*(1+L66/100)</f>
        <v>0</v>
      </c>
      <c r="N66" s="237">
        <v>5.4969999999999998E-2</v>
      </c>
      <c r="O66" s="237">
        <f>ROUND(E66*N66,2)</f>
        <v>0.1</v>
      </c>
      <c r="P66" s="237">
        <v>0</v>
      </c>
      <c r="Q66" s="237">
        <f>ROUND(E66*P66,2)</f>
        <v>0</v>
      </c>
      <c r="R66" s="239" t="s">
        <v>2023</v>
      </c>
      <c r="S66" s="239" t="s">
        <v>259</v>
      </c>
      <c r="T66" s="240" t="s">
        <v>300</v>
      </c>
      <c r="U66" s="221">
        <v>1.7428999999999999</v>
      </c>
      <c r="V66" s="221">
        <f>ROUND(E66*U66,2)</f>
        <v>3.14</v>
      </c>
      <c r="W66" s="221"/>
      <c r="X66" s="221" t="s">
        <v>301</v>
      </c>
      <c r="Y66" s="221" t="s">
        <v>262</v>
      </c>
      <c r="Z66" s="210"/>
      <c r="AA66" s="210"/>
      <c r="AB66" s="210"/>
      <c r="AC66" s="210"/>
      <c r="AD66" s="210"/>
      <c r="AE66" s="210"/>
      <c r="AF66" s="210"/>
      <c r="AG66" s="210" t="s">
        <v>302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61" t="s">
        <v>2085</v>
      </c>
      <c r="D67" s="253"/>
      <c r="E67" s="253"/>
      <c r="F67" s="253"/>
      <c r="G67" s="253"/>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304</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63" t="s">
        <v>2096</v>
      </c>
      <c r="D68" s="251"/>
      <c r="E68" s="252">
        <v>1.8</v>
      </c>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319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4">
        <v>23</v>
      </c>
      <c r="B69" s="235" t="s">
        <v>2097</v>
      </c>
      <c r="C69" s="245" t="s">
        <v>2098</v>
      </c>
      <c r="D69" s="236" t="s">
        <v>298</v>
      </c>
      <c r="E69" s="237">
        <v>1.38</v>
      </c>
      <c r="F69" s="238"/>
      <c r="G69" s="239">
        <f>ROUND(E69*F69,2)</f>
        <v>0</v>
      </c>
      <c r="H69" s="238"/>
      <c r="I69" s="239">
        <f>ROUND(E69*H69,2)</f>
        <v>0</v>
      </c>
      <c r="J69" s="238"/>
      <c r="K69" s="239">
        <f>ROUND(E69*J69,2)</f>
        <v>0</v>
      </c>
      <c r="L69" s="239">
        <v>21</v>
      </c>
      <c r="M69" s="239">
        <f>G69*(1+L69/100)</f>
        <v>0</v>
      </c>
      <c r="N69" s="237">
        <v>3.8289999999999998E-2</v>
      </c>
      <c r="O69" s="237">
        <f>ROUND(E69*N69,2)</f>
        <v>0.05</v>
      </c>
      <c r="P69" s="237">
        <v>0</v>
      </c>
      <c r="Q69" s="237">
        <f>ROUND(E69*P69,2)</f>
        <v>0</v>
      </c>
      <c r="R69" s="239" t="s">
        <v>2023</v>
      </c>
      <c r="S69" s="239" t="s">
        <v>259</v>
      </c>
      <c r="T69" s="240" t="s">
        <v>300</v>
      </c>
      <c r="U69" s="221">
        <v>1.8764099999999999</v>
      </c>
      <c r="V69" s="221">
        <f>ROUND(E69*U69,2)</f>
        <v>2.59</v>
      </c>
      <c r="W69" s="221"/>
      <c r="X69" s="221" t="s">
        <v>301</v>
      </c>
      <c r="Y69" s="221" t="s">
        <v>262</v>
      </c>
      <c r="Z69" s="210"/>
      <c r="AA69" s="210"/>
      <c r="AB69" s="210"/>
      <c r="AC69" s="210"/>
      <c r="AD69" s="210"/>
      <c r="AE69" s="210"/>
      <c r="AF69" s="210"/>
      <c r="AG69" s="210" t="s">
        <v>302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61" t="s">
        <v>2085</v>
      </c>
      <c r="D70" s="253"/>
      <c r="E70" s="253"/>
      <c r="F70" s="253"/>
      <c r="G70" s="253"/>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304</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63" t="s">
        <v>2099</v>
      </c>
      <c r="D71" s="251"/>
      <c r="E71" s="252">
        <v>1.38</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319</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4">
        <v>24</v>
      </c>
      <c r="B72" s="235" t="s">
        <v>2100</v>
      </c>
      <c r="C72" s="245" t="s">
        <v>2101</v>
      </c>
      <c r="D72" s="236" t="s">
        <v>298</v>
      </c>
      <c r="E72" s="237">
        <v>1.2749999999999999</v>
      </c>
      <c r="F72" s="238"/>
      <c r="G72" s="239">
        <f>ROUND(E72*F72,2)</f>
        <v>0</v>
      </c>
      <c r="H72" s="238"/>
      <c r="I72" s="239">
        <f>ROUND(E72*H72,2)</f>
        <v>0</v>
      </c>
      <c r="J72" s="238"/>
      <c r="K72" s="239">
        <f>ROUND(E72*J72,2)</f>
        <v>0</v>
      </c>
      <c r="L72" s="239">
        <v>21</v>
      </c>
      <c r="M72" s="239">
        <f>G72*(1+L72/100)</f>
        <v>0</v>
      </c>
      <c r="N72" s="237">
        <v>3.4909999999999997E-2</v>
      </c>
      <c r="O72" s="237">
        <f>ROUND(E72*N72,2)</f>
        <v>0.04</v>
      </c>
      <c r="P72" s="237">
        <v>0</v>
      </c>
      <c r="Q72" s="237">
        <f>ROUND(E72*P72,2)</f>
        <v>0</v>
      </c>
      <c r="R72" s="239" t="s">
        <v>2023</v>
      </c>
      <c r="S72" s="239" t="s">
        <v>259</v>
      </c>
      <c r="T72" s="240" t="s">
        <v>300</v>
      </c>
      <c r="U72" s="221">
        <v>1.1841699999999999</v>
      </c>
      <c r="V72" s="221">
        <f>ROUND(E72*U72,2)</f>
        <v>1.51</v>
      </c>
      <c r="W72" s="221"/>
      <c r="X72" s="221" t="s">
        <v>301</v>
      </c>
      <c r="Y72" s="221" t="s">
        <v>262</v>
      </c>
      <c r="Z72" s="210"/>
      <c r="AA72" s="210"/>
      <c r="AB72" s="210"/>
      <c r="AC72" s="210"/>
      <c r="AD72" s="210"/>
      <c r="AE72" s="210"/>
      <c r="AF72" s="210"/>
      <c r="AG72" s="210" t="s">
        <v>302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61" t="s">
        <v>2102</v>
      </c>
      <c r="D73" s="253"/>
      <c r="E73" s="253"/>
      <c r="F73" s="253"/>
      <c r="G73" s="253"/>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304</v>
      </c>
      <c r="AH73" s="210"/>
      <c r="AI73" s="210"/>
      <c r="AJ73" s="210"/>
      <c r="AK73" s="210"/>
      <c r="AL73" s="210"/>
      <c r="AM73" s="210"/>
      <c r="AN73" s="210"/>
      <c r="AO73" s="210"/>
      <c r="AP73" s="210"/>
      <c r="AQ73" s="210"/>
      <c r="AR73" s="210"/>
      <c r="AS73" s="210"/>
      <c r="AT73" s="210"/>
      <c r="AU73" s="210"/>
      <c r="AV73" s="210"/>
      <c r="AW73" s="210"/>
      <c r="AX73" s="210"/>
      <c r="AY73" s="210"/>
      <c r="AZ73" s="210"/>
      <c r="BA73" s="241" t="str">
        <f>C73</f>
        <v>okenního nebo dveřního, z pomocného pracovního lešení o výšce podlahy do 1900 mm a pro zatížení do 1,5 kPa,</v>
      </c>
      <c r="BB73" s="210"/>
      <c r="BC73" s="210"/>
      <c r="BD73" s="210"/>
      <c r="BE73" s="210"/>
      <c r="BF73" s="210"/>
      <c r="BG73" s="210"/>
      <c r="BH73" s="210"/>
    </row>
    <row r="74" spans="1:60" outlineLevel="2" x14ac:dyDescent="0.2">
      <c r="A74" s="217"/>
      <c r="B74" s="218"/>
      <c r="C74" s="263" t="s">
        <v>2103</v>
      </c>
      <c r="D74" s="251"/>
      <c r="E74" s="252">
        <v>1.2749999999999999</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319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4">
        <v>25</v>
      </c>
      <c r="B75" s="235" t="s">
        <v>2104</v>
      </c>
      <c r="C75" s="245" t="s">
        <v>2105</v>
      </c>
      <c r="D75" s="236" t="s">
        <v>298</v>
      </c>
      <c r="E75" s="237">
        <v>28.8</v>
      </c>
      <c r="F75" s="238"/>
      <c r="G75" s="239">
        <f>ROUND(E75*F75,2)</f>
        <v>0</v>
      </c>
      <c r="H75" s="238"/>
      <c r="I75" s="239">
        <f>ROUND(E75*H75,2)</f>
        <v>0</v>
      </c>
      <c r="J75" s="238"/>
      <c r="K75" s="239">
        <f>ROUND(E75*J75,2)</f>
        <v>0</v>
      </c>
      <c r="L75" s="239">
        <v>21</v>
      </c>
      <c r="M75" s="239">
        <f>G75*(1+L75/100)</f>
        <v>0</v>
      </c>
      <c r="N75" s="237">
        <v>3.6099999999999999E-3</v>
      </c>
      <c r="O75" s="237">
        <f>ROUND(E75*N75,2)</f>
        <v>0.1</v>
      </c>
      <c r="P75" s="237">
        <v>0</v>
      </c>
      <c r="Q75" s="237">
        <f>ROUND(E75*P75,2)</f>
        <v>0</v>
      </c>
      <c r="R75" s="239" t="s">
        <v>1173</v>
      </c>
      <c r="S75" s="239" t="s">
        <v>259</v>
      </c>
      <c r="T75" s="240" t="s">
        <v>300</v>
      </c>
      <c r="U75" s="221">
        <v>0.36199999999999999</v>
      </c>
      <c r="V75" s="221">
        <f>ROUND(E75*U75,2)</f>
        <v>10.43</v>
      </c>
      <c r="W75" s="221"/>
      <c r="X75" s="221" t="s">
        <v>301</v>
      </c>
      <c r="Y75" s="221" t="s">
        <v>262</v>
      </c>
      <c r="Z75" s="210"/>
      <c r="AA75" s="210"/>
      <c r="AB75" s="210"/>
      <c r="AC75" s="210"/>
      <c r="AD75" s="210"/>
      <c r="AE75" s="210"/>
      <c r="AF75" s="210"/>
      <c r="AG75" s="210" t="s">
        <v>302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63" t="s">
        <v>2106</v>
      </c>
      <c r="D76" s="251"/>
      <c r="E76" s="252">
        <v>28.8</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319</v>
      </c>
      <c r="AH76" s="210">
        <v>5</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4" t="s">
        <v>254</v>
      </c>
      <c r="B77" s="225" t="s">
        <v>131</v>
      </c>
      <c r="C77" s="244" t="s">
        <v>132</v>
      </c>
      <c r="D77" s="226"/>
      <c r="E77" s="227"/>
      <c r="F77" s="228"/>
      <c r="G77" s="228">
        <f>SUMIF(AG78:AG79,"&lt;&gt;NOR",G78:G79)</f>
        <v>0</v>
      </c>
      <c r="H77" s="228"/>
      <c r="I77" s="228">
        <f>SUM(I78:I79)</f>
        <v>0</v>
      </c>
      <c r="J77" s="228"/>
      <c r="K77" s="228">
        <f>SUM(K78:K79)</f>
        <v>0</v>
      </c>
      <c r="L77" s="228"/>
      <c r="M77" s="228">
        <f>SUM(M78:M79)</f>
        <v>0</v>
      </c>
      <c r="N77" s="227"/>
      <c r="O77" s="227">
        <f>SUM(O78:O79)</f>
        <v>0.05</v>
      </c>
      <c r="P77" s="227"/>
      <c r="Q77" s="227">
        <f>SUM(Q78:Q79)</f>
        <v>0</v>
      </c>
      <c r="R77" s="228"/>
      <c r="S77" s="228"/>
      <c r="T77" s="229"/>
      <c r="U77" s="223"/>
      <c r="V77" s="223">
        <f>SUM(V78:V79)</f>
        <v>2.1</v>
      </c>
      <c r="W77" s="223"/>
      <c r="X77" s="223"/>
      <c r="Y77" s="223"/>
      <c r="AG77" t="s">
        <v>255</v>
      </c>
    </row>
    <row r="78" spans="1:60" outlineLevel="1" x14ac:dyDescent="0.2">
      <c r="A78" s="234">
        <v>26</v>
      </c>
      <c r="B78" s="235" t="s">
        <v>2107</v>
      </c>
      <c r="C78" s="245" t="s">
        <v>2108</v>
      </c>
      <c r="D78" s="236" t="s">
        <v>393</v>
      </c>
      <c r="E78" s="237">
        <v>1</v>
      </c>
      <c r="F78" s="238"/>
      <c r="G78" s="239">
        <f>ROUND(E78*F78,2)</f>
        <v>0</v>
      </c>
      <c r="H78" s="238"/>
      <c r="I78" s="239">
        <f>ROUND(E78*H78,2)</f>
        <v>0</v>
      </c>
      <c r="J78" s="238"/>
      <c r="K78" s="239">
        <f>ROUND(E78*J78,2)</f>
        <v>0</v>
      </c>
      <c r="L78" s="239">
        <v>21</v>
      </c>
      <c r="M78" s="239">
        <f>G78*(1+L78/100)</f>
        <v>0</v>
      </c>
      <c r="N78" s="237">
        <v>5.4109999999999998E-2</v>
      </c>
      <c r="O78" s="237">
        <f>ROUND(E78*N78,2)</f>
        <v>0.05</v>
      </c>
      <c r="P78" s="237">
        <v>0</v>
      </c>
      <c r="Q78" s="237">
        <f>ROUND(E78*P78,2)</f>
        <v>0</v>
      </c>
      <c r="R78" s="239" t="s">
        <v>2023</v>
      </c>
      <c r="S78" s="239" t="s">
        <v>259</v>
      </c>
      <c r="T78" s="240" t="s">
        <v>300</v>
      </c>
      <c r="U78" s="221">
        <v>2.097</v>
      </c>
      <c r="V78" s="221">
        <f>ROUND(E78*U78,2)</f>
        <v>2.1</v>
      </c>
      <c r="W78" s="221"/>
      <c r="X78" s="221" t="s">
        <v>301</v>
      </c>
      <c r="Y78" s="221" t="s">
        <v>262</v>
      </c>
      <c r="Z78" s="210"/>
      <c r="AA78" s="210"/>
      <c r="AB78" s="210"/>
      <c r="AC78" s="210"/>
      <c r="AD78" s="210"/>
      <c r="AE78" s="210"/>
      <c r="AF78" s="210"/>
      <c r="AG78" s="210" t="s">
        <v>302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1" t="s">
        <v>2109</v>
      </c>
      <c r="D79" s="253"/>
      <c r="E79" s="253"/>
      <c r="F79" s="253"/>
      <c r="G79" s="253"/>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304</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4" t="s">
        <v>254</v>
      </c>
      <c r="B80" s="225" t="s">
        <v>133</v>
      </c>
      <c r="C80" s="244" t="s">
        <v>134</v>
      </c>
      <c r="D80" s="226"/>
      <c r="E80" s="227"/>
      <c r="F80" s="228"/>
      <c r="G80" s="228">
        <f>SUMIF(AG81:AG90,"&lt;&gt;NOR",G81:G90)</f>
        <v>0</v>
      </c>
      <c r="H80" s="228"/>
      <c r="I80" s="228">
        <f>SUM(I81:I90)</f>
        <v>0</v>
      </c>
      <c r="J80" s="228"/>
      <c r="K80" s="228">
        <f>SUM(K81:K90)</f>
        <v>0</v>
      </c>
      <c r="L80" s="228"/>
      <c r="M80" s="228">
        <f>SUM(M81:M90)</f>
        <v>0</v>
      </c>
      <c r="N80" s="227"/>
      <c r="O80" s="227">
        <f>SUM(O81:O90)</f>
        <v>0</v>
      </c>
      <c r="P80" s="227"/>
      <c r="Q80" s="227">
        <f>SUM(Q81:Q90)</f>
        <v>0.05</v>
      </c>
      <c r="R80" s="228"/>
      <c r="S80" s="228"/>
      <c r="T80" s="229"/>
      <c r="U80" s="223"/>
      <c r="V80" s="223">
        <f>SUM(V81:V90)</f>
        <v>11.49</v>
      </c>
      <c r="W80" s="223"/>
      <c r="X80" s="223"/>
      <c r="Y80" s="223"/>
      <c r="AG80" t="s">
        <v>255</v>
      </c>
    </row>
    <row r="81" spans="1:60" outlineLevel="1" x14ac:dyDescent="0.2">
      <c r="A81" s="254">
        <v>27</v>
      </c>
      <c r="B81" s="255" t="s">
        <v>2110</v>
      </c>
      <c r="C81" s="262" t="s">
        <v>2111</v>
      </c>
      <c r="D81" s="256" t="s">
        <v>309</v>
      </c>
      <c r="E81" s="257">
        <v>1.2</v>
      </c>
      <c r="F81" s="258"/>
      <c r="G81" s="259">
        <f>ROUND(E81*F81,2)</f>
        <v>0</v>
      </c>
      <c r="H81" s="258"/>
      <c r="I81" s="259">
        <f>ROUND(E81*H81,2)</f>
        <v>0</v>
      </c>
      <c r="J81" s="258"/>
      <c r="K81" s="259">
        <f>ROUND(E81*J81,2)</f>
        <v>0</v>
      </c>
      <c r="L81" s="259">
        <v>21</v>
      </c>
      <c r="M81" s="259">
        <f>G81*(1+L81/100)</f>
        <v>0</v>
      </c>
      <c r="N81" s="257">
        <v>0</v>
      </c>
      <c r="O81" s="257">
        <f>ROUND(E81*N81,2)</f>
        <v>0</v>
      </c>
      <c r="P81" s="257">
        <v>1.3500000000000001E-3</v>
      </c>
      <c r="Q81" s="257">
        <f>ROUND(E81*P81,2)</f>
        <v>0</v>
      </c>
      <c r="R81" s="259" t="s">
        <v>1667</v>
      </c>
      <c r="S81" s="259" t="s">
        <v>259</v>
      </c>
      <c r="T81" s="260" t="s">
        <v>300</v>
      </c>
      <c r="U81" s="221">
        <v>9.1999999999999998E-2</v>
      </c>
      <c r="V81" s="221">
        <f>ROUND(E81*U81,2)</f>
        <v>0.11</v>
      </c>
      <c r="W81" s="221"/>
      <c r="X81" s="221" t="s">
        <v>301</v>
      </c>
      <c r="Y81" s="221" t="s">
        <v>262</v>
      </c>
      <c r="Z81" s="210"/>
      <c r="AA81" s="210"/>
      <c r="AB81" s="210"/>
      <c r="AC81" s="210"/>
      <c r="AD81" s="210"/>
      <c r="AE81" s="210"/>
      <c r="AF81" s="210"/>
      <c r="AG81" s="210" t="s">
        <v>302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4">
        <v>28</v>
      </c>
      <c r="B82" s="235" t="s">
        <v>2112</v>
      </c>
      <c r="C82" s="245" t="s">
        <v>2113</v>
      </c>
      <c r="D82" s="236" t="s">
        <v>298</v>
      </c>
      <c r="E82" s="237">
        <v>2.04</v>
      </c>
      <c r="F82" s="238"/>
      <c r="G82" s="239">
        <f>ROUND(E82*F82,2)</f>
        <v>0</v>
      </c>
      <c r="H82" s="238"/>
      <c r="I82" s="239">
        <f>ROUND(E82*H82,2)</f>
        <v>0</v>
      </c>
      <c r="J82" s="238"/>
      <c r="K82" s="239">
        <f>ROUND(E82*J82,2)</f>
        <v>0</v>
      </c>
      <c r="L82" s="239">
        <v>21</v>
      </c>
      <c r="M82" s="239">
        <f>G82*(1+L82/100)</f>
        <v>0</v>
      </c>
      <c r="N82" s="237">
        <v>0</v>
      </c>
      <c r="O82" s="237">
        <f>ROUND(E82*N82,2)</f>
        <v>0</v>
      </c>
      <c r="P82" s="237">
        <v>1.098E-2</v>
      </c>
      <c r="Q82" s="237">
        <f>ROUND(E82*P82,2)</f>
        <v>0.02</v>
      </c>
      <c r="R82" s="239" t="s">
        <v>1696</v>
      </c>
      <c r="S82" s="239" t="s">
        <v>259</v>
      </c>
      <c r="T82" s="240" t="s">
        <v>300</v>
      </c>
      <c r="U82" s="221">
        <v>0.37</v>
      </c>
      <c r="V82" s="221">
        <f>ROUND(E82*U82,2)</f>
        <v>0.75</v>
      </c>
      <c r="W82" s="221"/>
      <c r="X82" s="221" t="s">
        <v>301</v>
      </c>
      <c r="Y82" s="221" t="s">
        <v>262</v>
      </c>
      <c r="Z82" s="210"/>
      <c r="AA82" s="210"/>
      <c r="AB82" s="210"/>
      <c r="AC82" s="210"/>
      <c r="AD82" s="210"/>
      <c r="AE82" s="210"/>
      <c r="AF82" s="210"/>
      <c r="AG82" s="210" t="s">
        <v>302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3" t="s">
        <v>2114</v>
      </c>
      <c r="D83" s="251"/>
      <c r="E83" s="252">
        <v>2.04</v>
      </c>
      <c r="F83" s="221"/>
      <c r="G83" s="221"/>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319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54">
        <v>29</v>
      </c>
      <c r="B84" s="255" t="s">
        <v>2115</v>
      </c>
      <c r="C84" s="262" t="s">
        <v>2116</v>
      </c>
      <c r="D84" s="256" t="s">
        <v>298</v>
      </c>
      <c r="E84" s="257">
        <v>2.04</v>
      </c>
      <c r="F84" s="258"/>
      <c r="G84" s="259">
        <f>ROUND(E84*F84,2)</f>
        <v>0</v>
      </c>
      <c r="H84" s="258"/>
      <c r="I84" s="259">
        <f>ROUND(E84*H84,2)</f>
        <v>0</v>
      </c>
      <c r="J84" s="258"/>
      <c r="K84" s="259">
        <f>ROUND(E84*J84,2)</f>
        <v>0</v>
      </c>
      <c r="L84" s="259">
        <v>21</v>
      </c>
      <c r="M84" s="259">
        <f>G84*(1+L84/100)</f>
        <v>0</v>
      </c>
      <c r="N84" s="257">
        <v>0</v>
      </c>
      <c r="O84" s="257">
        <f>ROUND(E84*N84,2)</f>
        <v>0</v>
      </c>
      <c r="P84" s="257">
        <v>8.0000000000000002E-3</v>
      </c>
      <c r="Q84" s="257">
        <f>ROUND(E84*P84,2)</f>
        <v>0.02</v>
      </c>
      <c r="R84" s="259" t="s">
        <v>1696</v>
      </c>
      <c r="S84" s="259" t="s">
        <v>259</v>
      </c>
      <c r="T84" s="260" t="s">
        <v>300</v>
      </c>
      <c r="U84" s="221">
        <v>6.6000000000000003E-2</v>
      </c>
      <c r="V84" s="221">
        <f>ROUND(E84*U84,2)</f>
        <v>0.13</v>
      </c>
      <c r="W84" s="221"/>
      <c r="X84" s="221" t="s">
        <v>301</v>
      </c>
      <c r="Y84" s="221" t="s">
        <v>262</v>
      </c>
      <c r="Z84" s="210"/>
      <c r="AA84" s="210"/>
      <c r="AB84" s="210"/>
      <c r="AC84" s="210"/>
      <c r="AD84" s="210"/>
      <c r="AE84" s="210"/>
      <c r="AF84" s="210"/>
      <c r="AG84" s="210" t="s">
        <v>302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54">
        <v>30</v>
      </c>
      <c r="B85" s="255" t="s">
        <v>2117</v>
      </c>
      <c r="C85" s="262" t="s">
        <v>2118</v>
      </c>
      <c r="D85" s="256" t="s">
        <v>309</v>
      </c>
      <c r="E85" s="257">
        <v>6.5</v>
      </c>
      <c r="F85" s="258"/>
      <c r="G85" s="259">
        <f>ROUND(E85*F85,2)</f>
        <v>0</v>
      </c>
      <c r="H85" s="258"/>
      <c r="I85" s="259">
        <f>ROUND(E85*H85,2)</f>
        <v>0</v>
      </c>
      <c r="J85" s="258"/>
      <c r="K85" s="259">
        <f>ROUND(E85*J85,2)</f>
        <v>0</v>
      </c>
      <c r="L85" s="259">
        <v>21</v>
      </c>
      <c r="M85" s="259">
        <f>G85*(1+L85/100)</f>
        <v>0</v>
      </c>
      <c r="N85" s="257">
        <v>0</v>
      </c>
      <c r="O85" s="257">
        <f>ROUND(E85*N85,2)</f>
        <v>0</v>
      </c>
      <c r="P85" s="257">
        <v>8.0000000000000007E-5</v>
      </c>
      <c r="Q85" s="257">
        <f>ROUND(E85*P85,2)</f>
        <v>0</v>
      </c>
      <c r="R85" s="259" t="s">
        <v>1932</v>
      </c>
      <c r="S85" s="259" t="s">
        <v>259</v>
      </c>
      <c r="T85" s="260" t="s">
        <v>300</v>
      </c>
      <c r="U85" s="221">
        <v>3.5000000000000003E-2</v>
      </c>
      <c r="V85" s="221">
        <f>ROUND(E85*U85,2)</f>
        <v>0.23</v>
      </c>
      <c r="W85" s="221"/>
      <c r="X85" s="221" t="s">
        <v>301</v>
      </c>
      <c r="Y85" s="221" t="s">
        <v>262</v>
      </c>
      <c r="Z85" s="210"/>
      <c r="AA85" s="210"/>
      <c r="AB85" s="210"/>
      <c r="AC85" s="210"/>
      <c r="AD85" s="210"/>
      <c r="AE85" s="210"/>
      <c r="AF85" s="210"/>
      <c r="AG85" s="210" t="s">
        <v>302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4">
        <v>31</v>
      </c>
      <c r="B86" s="235" t="s">
        <v>2119</v>
      </c>
      <c r="C86" s="245" t="s">
        <v>2120</v>
      </c>
      <c r="D86" s="236" t="s">
        <v>298</v>
      </c>
      <c r="E86" s="237">
        <v>12.667</v>
      </c>
      <c r="F86" s="238"/>
      <c r="G86" s="239">
        <f>ROUND(E86*F86,2)</f>
        <v>0</v>
      </c>
      <c r="H86" s="238"/>
      <c r="I86" s="239">
        <f>ROUND(E86*H86,2)</f>
        <v>0</v>
      </c>
      <c r="J86" s="238"/>
      <c r="K86" s="239">
        <f>ROUND(E86*J86,2)</f>
        <v>0</v>
      </c>
      <c r="L86" s="239">
        <v>21</v>
      </c>
      <c r="M86" s="239">
        <f>G86*(1+L86/100)</f>
        <v>0</v>
      </c>
      <c r="N86" s="237">
        <v>0</v>
      </c>
      <c r="O86" s="237">
        <f>ROUND(E86*N86,2)</f>
        <v>0</v>
      </c>
      <c r="P86" s="237">
        <v>1E-3</v>
      </c>
      <c r="Q86" s="237">
        <f>ROUND(E86*P86,2)</f>
        <v>0.01</v>
      </c>
      <c r="R86" s="239" t="s">
        <v>1932</v>
      </c>
      <c r="S86" s="239" t="s">
        <v>259</v>
      </c>
      <c r="T86" s="240" t="s">
        <v>300</v>
      </c>
      <c r="U86" s="221">
        <v>0.115</v>
      </c>
      <c r="V86" s="221">
        <f>ROUND(E86*U86,2)</f>
        <v>1.46</v>
      </c>
      <c r="W86" s="221"/>
      <c r="X86" s="221" t="s">
        <v>301</v>
      </c>
      <c r="Y86" s="221" t="s">
        <v>262</v>
      </c>
      <c r="Z86" s="210"/>
      <c r="AA86" s="210"/>
      <c r="AB86" s="210"/>
      <c r="AC86" s="210"/>
      <c r="AD86" s="210"/>
      <c r="AE86" s="210"/>
      <c r="AF86" s="210"/>
      <c r="AG86" s="210" t="s">
        <v>302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63" t="s">
        <v>2121</v>
      </c>
      <c r="D87" s="251"/>
      <c r="E87" s="252">
        <v>12.667</v>
      </c>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319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54">
        <v>32</v>
      </c>
      <c r="B88" s="255" t="s">
        <v>2122</v>
      </c>
      <c r="C88" s="262" t="s">
        <v>2123</v>
      </c>
      <c r="D88" s="256" t="s">
        <v>393</v>
      </c>
      <c r="E88" s="257">
        <v>3</v>
      </c>
      <c r="F88" s="258"/>
      <c r="G88" s="259">
        <f>ROUND(E88*F88,2)</f>
        <v>0</v>
      </c>
      <c r="H88" s="258"/>
      <c r="I88" s="259">
        <f>ROUND(E88*H88,2)</f>
        <v>0</v>
      </c>
      <c r="J88" s="258"/>
      <c r="K88" s="259">
        <f>ROUND(E88*J88,2)</f>
        <v>0</v>
      </c>
      <c r="L88" s="259">
        <v>21</v>
      </c>
      <c r="M88" s="259">
        <f>G88*(1+L88/100)</f>
        <v>0</v>
      </c>
      <c r="N88" s="257">
        <v>0</v>
      </c>
      <c r="O88" s="257">
        <f>ROUND(E88*N88,2)</f>
        <v>0</v>
      </c>
      <c r="P88" s="257">
        <v>0</v>
      </c>
      <c r="Q88" s="257">
        <f>ROUND(E88*P88,2)</f>
        <v>0</v>
      </c>
      <c r="R88" s="259" t="s">
        <v>2124</v>
      </c>
      <c r="S88" s="259" t="s">
        <v>259</v>
      </c>
      <c r="T88" s="260" t="s">
        <v>300</v>
      </c>
      <c r="U88" s="221">
        <v>0.27</v>
      </c>
      <c r="V88" s="221">
        <f>ROUND(E88*U88,2)</f>
        <v>0.81</v>
      </c>
      <c r="W88" s="221"/>
      <c r="X88" s="221" t="s">
        <v>301</v>
      </c>
      <c r="Y88" s="221" t="s">
        <v>262</v>
      </c>
      <c r="Z88" s="210"/>
      <c r="AA88" s="210"/>
      <c r="AB88" s="210"/>
      <c r="AC88" s="210"/>
      <c r="AD88" s="210"/>
      <c r="AE88" s="210"/>
      <c r="AF88" s="210"/>
      <c r="AG88" s="210" t="s">
        <v>302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54">
        <v>33</v>
      </c>
      <c r="B89" s="255" t="s">
        <v>2125</v>
      </c>
      <c r="C89" s="262" t="s">
        <v>2126</v>
      </c>
      <c r="D89" s="256" t="s">
        <v>2127</v>
      </c>
      <c r="E89" s="257">
        <v>8</v>
      </c>
      <c r="F89" s="258"/>
      <c r="G89" s="259">
        <f>ROUND(E89*F89,2)</f>
        <v>0</v>
      </c>
      <c r="H89" s="258"/>
      <c r="I89" s="259">
        <f>ROUND(E89*H89,2)</f>
        <v>0</v>
      </c>
      <c r="J89" s="258"/>
      <c r="K89" s="259">
        <f>ROUND(E89*J89,2)</f>
        <v>0</v>
      </c>
      <c r="L89" s="259">
        <v>21</v>
      </c>
      <c r="M89" s="259">
        <f>G89*(1+L89/100)</f>
        <v>0</v>
      </c>
      <c r="N89" s="257">
        <v>0</v>
      </c>
      <c r="O89" s="257">
        <f>ROUND(E89*N89,2)</f>
        <v>0</v>
      </c>
      <c r="P89" s="257">
        <v>0</v>
      </c>
      <c r="Q89" s="257">
        <f>ROUND(E89*P89,2)</f>
        <v>0</v>
      </c>
      <c r="R89" s="259"/>
      <c r="S89" s="259" t="s">
        <v>424</v>
      </c>
      <c r="T89" s="260" t="s">
        <v>260</v>
      </c>
      <c r="U89" s="221">
        <v>1</v>
      </c>
      <c r="V89" s="221">
        <f>ROUND(E89*U89,2)</f>
        <v>8</v>
      </c>
      <c r="W89" s="221"/>
      <c r="X89" s="221" t="s">
        <v>301</v>
      </c>
      <c r="Y89" s="221" t="s">
        <v>262</v>
      </c>
      <c r="Z89" s="210"/>
      <c r="AA89" s="210"/>
      <c r="AB89" s="210"/>
      <c r="AC89" s="210"/>
      <c r="AD89" s="210"/>
      <c r="AE89" s="210"/>
      <c r="AF89" s="210"/>
      <c r="AG89" s="210" t="s">
        <v>302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54">
        <v>34</v>
      </c>
      <c r="B90" s="255" t="s">
        <v>2128</v>
      </c>
      <c r="C90" s="262" t="s">
        <v>2129</v>
      </c>
      <c r="D90" s="256" t="s">
        <v>2130</v>
      </c>
      <c r="E90" s="257">
        <v>1</v>
      </c>
      <c r="F90" s="258"/>
      <c r="G90" s="259">
        <f>ROUND(E90*F90,2)</f>
        <v>0</v>
      </c>
      <c r="H90" s="258"/>
      <c r="I90" s="259">
        <f>ROUND(E90*H90,2)</f>
        <v>0</v>
      </c>
      <c r="J90" s="258"/>
      <c r="K90" s="259">
        <f>ROUND(E90*J90,2)</f>
        <v>0</v>
      </c>
      <c r="L90" s="259">
        <v>21</v>
      </c>
      <c r="M90" s="259">
        <f>G90*(1+L90/100)</f>
        <v>0</v>
      </c>
      <c r="N90" s="257">
        <v>0</v>
      </c>
      <c r="O90" s="257">
        <f>ROUND(E90*N90,2)</f>
        <v>0</v>
      </c>
      <c r="P90" s="257">
        <v>0</v>
      </c>
      <c r="Q90" s="257">
        <f>ROUND(E90*P90,2)</f>
        <v>0</v>
      </c>
      <c r="R90" s="259"/>
      <c r="S90" s="259" t="s">
        <v>424</v>
      </c>
      <c r="T90" s="260" t="s">
        <v>2131</v>
      </c>
      <c r="U90" s="221">
        <v>0</v>
      </c>
      <c r="V90" s="221">
        <f>ROUND(E90*U90,2)</f>
        <v>0</v>
      </c>
      <c r="W90" s="221"/>
      <c r="X90" s="221" t="s">
        <v>348</v>
      </c>
      <c r="Y90" s="221" t="s">
        <v>262</v>
      </c>
      <c r="Z90" s="210"/>
      <c r="AA90" s="210"/>
      <c r="AB90" s="210"/>
      <c r="AC90" s="210"/>
      <c r="AD90" s="210"/>
      <c r="AE90" s="210"/>
      <c r="AF90" s="210"/>
      <c r="AG90" s="210" t="s">
        <v>349</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224" t="s">
        <v>254</v>
      </c>
      <c r="B91" s="225" t="s">
        <v>137</v>
      </c>
      <c r="C91" s="244" t="s">
        <v>138</v>
      </c>
      <c r="D91" s="226"/>
      <c r="E91" s="227"/>
      <c r="F91" s="228"/>
      <c r="G91" s="228">
        <f>SUMIF(AG92:AG92,"&lt;&gt;NOR",G92:G92)</f>
        <v>0</v>
      </c>
      <c r="H91" s="228"/>
      <c r="I91" s="228">
        <f>SUM(I92:I92)</f>
        <v>0</v>
      </c>
      <c r="J91" s="228"/>
      <c r="K91" s="228">
        <f>SUM(K92:K92)</f>
        <v>0</v>
      </c>
      <c r="L91" s="228"/>
      <c r="M91" s="228">
        <f>SUM(M92:M92)</f>
        <v>0</v>
      </c>
      <c r="N91" s="227"/>
      <c r="O91" s="227">
        <f>SUM(O92:O92)</f>
        <v>0.04</v>
      </c>
      <c r="P91" s="227"/>
      <c r="Q91" s="227">
        <f>SUM(Q92:Q92)</f>
        <v>0</v>
      </c>
      <c r="R91" s="228"/>
      <c r="S91" s="228"/>
      <c r="T91" s="229"/>
      <c r="U91" s="223"/>
      <c r="V91" s="223">
        <f>SUM(V92:V92)</f>
        <v>5.31</v>
      </c>
      <c r="W91" s="223"/>
      <c r="X91" s="223"/>
      <c r="Y91" s="223"/>
      <c r="AG91" t="s">
        <v>255</v>
      </c>
    </row>
    <row r="92" spans="1:60" outlineLevel="1" x14ac:dyDescent="0.2">
      <c r="A92" s="254">
        <v>35</v>
      </c>
      <c r="B92" s="255" t="s">
        <v>2132</v>
      </c>
      <c r="C92" s="262" t="s">
        <v>2133</v>
      </c>
      <c r="D92" s="256" t="s">
        <v>298</v>
      </c>
      <c r="E92" s="257">
        <v>30</v>
      </c>
      <c r="F92" s="258"/>
      <c r="G92" s="259">
        <f>ROUND(E92*F92,2)</f>
        <v>0</v>
      </c>
      <c r="H92" s="258"/>
      <c r="I92" s="259">
        <f>ROUND(E92*H92,2)</f>
        <v>0</v>
      </c>
      <c r="J92" s="258"/>
      <c r="K92" s="259">
        <f>ROUND(E92*J92,2)</f>
        <v>0</v>
      </c>
      <c r="L92" s="259">
        <v>21</v>
      </c>
      <c r="M92" s="259">
        <f>G92*(1+L92/100)</f>
        <v>0</v>
      </c>
      <c r="N92" s="257">
        <v>1.2099999999999999E-3</v>
      </c>
      <c r="O92" s="257">
        <f>ROUND(E92*N92,2)</f>
        <v>0.04</v>
      </c>
      <c r="P92" s="257">
        <v>0</v>
      </c>
      <c r="Q92" s="257">
        <f>ROUND(E92*P92,2)</f>
        <v>0</v>
      </c>
      <c r="R92" s="259" t="s">
        <v>1500</v>
      </c>
      <c r="S92" s="259" t="s">
        <v>259</v>
      </c>
      <c r="T92" s="260" t="s">
        <v>300</v>
      </c>
      <c r="U92" s="221">
        <v>0.17699999999999999</v>
      </c>
      <c r="V92" s="221">
        <f>ROUND(E92*U92,2)</f>
        <v>5.31</v>
      </c>
      <c r="W92" s="221"/>
      <c r="X92" s="221" t="s">
        <v>301</v>
      </c>
      <c r="Y92" s="221" t="s">
        <v>262</v>
      </c>
      <c r="Z92" s="210"/>
      <c r="AA92" s="210"/>
      <c r="AB92" s="210"/>
      <c r="AC92" s="210"/>
      <c r="AD92" s="210"/>
      <c r="AE92" s="210"/>
      <c r="AF92" s="210"/>
      <c r="AG92" s="210" t="s">
        <v>302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4" t="s">
        <v>254</v>
      </c>
      <c r="B93" s="225" t="s">
        <v>141</v>
      </c>
      <c r="C93" s="244" t="s">
        <v>142</v>
      </c>
      <c r="D93" s="226"/>
      <c r="E93" s="227"/>
      <c r="F93" s="228"/>
      <c r="G93" s="228">
        <f>SUMIF(AG94:AG123,"&lt;&gt;NOR",G94:G123)</f>
        <v>0</v>
      </c>
      <c r="H93" s="228"/>
      <c r="I93" s="228">
        <f>SUM(I94:I123)</f>
        <v>0</v>
      </c>
      <c r="J93" s="228"/>
      <c r="K93" s="228">
        <f>SUM(K94:K123)</f>
        <v>0</v>
      </c>
      <c r="L93" s="228"/>
      <c r="M93" s="228">
        <f>SUM(M94:M123)</f>
        <v>0</v>
      </c>
      <c r="N93" s="227"/>
      <c r="O93" s="227">
        <f>SUM(O94:O123)</f>
        <v>0.02</v>
      </c>
      <c r="P93" s="227"/>
      <c r="Q93" s="227">
        <f>SUM(Q94:Q123)</f>
        <v>4.8999999999999986</v>
      </c>
      <c r="R93" s="228"/>
      <c r="S93" s="228"/>
      <c r="T93" s="229"/>
      <c r="U93" s="223"/>
      <c r="V93" s="223">
        <f>SUM(V94:V123)</f>
        <v>30.440000000000005</v>
      </c>
      <c r="W93" s="223"/>
      <c r="X93" s="223"/>
      <c r="Y93" s="223"/>
      <c r="AG93" t="s">
        <v>255</v>
      </c>
    </row>
    <row r="94" spans="1:60" ht="22.5" outlineLevel="1" x14ac:dyDescent="0.2">
      <c r="A94" s="234">
        <v>36</v>
      </c>
      <c r="B94" s="235" t="s">
        <v>2134</v>
      </c>
      <c r="C94" s="245" t="s">
        <v>2135</v>
      </c>
      <c r="D94" s="236" t="s">
        <v>298</v>
      </c>
      <c r="E94" s="237">
        <v>8.7330000000000005</v>
      </c>
      <c r="F94" s="238"/>
      <c r="G94" s="239">
        <f>ROUND(E94*F94,2)</f>
        <v>0</v>
      </c>
      <c r="H94" s="238"/>
      <c r="I94" s="239">
        <f>ROUND(E94*H94,2)</f>
        <v>0</v>
      </c>
      <c r="J94" s="238"/>
      <c r="K94" s="239">
        <f>ROUND(E94*J94,2)</f>
        <v>0</v>
      </c>
      <c r="L94" s="239">
        <v>21</v>
      </c>
      <c r="M94" s="239">
        <f>G94*(1+L94/100)</f>
        <v>0</v>
      </c>
      <c r="N94" s="237">
        <v>3.3E-4</v>
      </c>
      <c r="O94" s="237">
        <f>ROUND(E94*N94,2)</f>
        <v>0</v>
      </c>
      <c r="P94" s="237">
        <v>2.198E-2</v>
      </c>
      <c r="Q94" s="237">
        <f>ROUND(E94*P94,2)</f>
        <v>0.19</v>
      </c>
      <c r="R94" s="239" t="s">
        <v>415</v>
      </c>
      <c r="S94" s="239" t="s">
        <v>259</v>
      </c>
      <c r="T94" s="240" t="s">
        <v>300</v>
      </c>
      <c r="U94" s="221">
        <v>0.32500000000000001</v>
      </c>
      <c r="V94" s="221">
        <f>ROUND(E94*U94,2)</f>
        <v>2.84</v>
      </c>
      <c r="W94" s="221"/>
      <c r="X94" s="221" t="s">
        <v>301</v>
      </c>
      <c r="Y94" s="221" t="s">
        <v>262</v>
      </c>
      <c r="Z94" s="210"/>
      <c r="AA94" s="210"/>
      <c r="AB94" s="210"/>
      <c r="AC94" s="210"/>
      <c r="AD94" s="210"/>
      <c r="AE94" s="210"/>
      <c r="AF94" s="210"/>
      <c r="AG94" s="210" t="s">
        <v>302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63" t="s">
        <v>2136</v>
      </c>
      <c r="D95" s="251"/>
      <c r="E95" s="252">
        <v>8.7330000000000005</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319</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4">
        <v>37</v>
      </c>
      <c r="B96" s="235" t="s">
        <v>2137</v>
      </c>
      <c r="C96" s="245" t="s">
        <v>2138</v>
      </c>
      <c r="D96" s="236" t="s">
        <v>298</v>
      </c>
      <c r="E96" s="237">
        <v>7.625</v>
      </c>
      <c r="F96" s="238"/>
      <c r="G96" s="239">
        <f>ROUND(E96*F96,2)</f>
        <v>0</v>
      </c>
      <c r="H96" s="238"/>
      <c r="I96" s="239">
        <f>ROUND(E96*H96,2)</f>
        <v>0</v>
      </c>
      <c r="J96" s="238"/>
      <c r="K96" s="239">
        <f>ROUND(E96*J96,2)</f>
        <v>0</v>
      </c>
      <c r="L96" s="239">
        <v>21</v>
      </c>
      <c r="M96" s="239">
        <f>G96*(1+L96/100)</f>
        <v>0</v>
      </c>
      <c r="N96" s="237">
        <v>2.2200000000000002E-3</v>
      </c>
      <c r="O96" s="237">
        <f>ROUND(E96*N96,2)</f>
        <v>0.02</v>
      </c>
      <c r="P96" s="237">
        <v>0.17100000000000001</v>
      </c>
      <c r="Q96" s="237">
        <f>ROUND(E96*P96,2)</f>
        <v>1.3</v>
      </c>
      <c r="R96" s="239" t="s">
        <v>415</v>
      </c>
      <c r="S96" s="239" t="s">
        <v>259</v>
      </c>
      <c r="T96" s="240" t="s">
        <v>300</v>
      </c>
      <c r="U96" s="221">
        <v>0.77300000000000002</v>
      </c>
      <c r="V96" s="221">
        <f>ROUND(E96*U96,2)</f>
        <v>5.89</v>
      </c>
      <c r="W96" s="221"/>
      <c r="X96" s="221" t="s">
        <v>301</v>
      </c>
      <c r="Y96" s="221" t="s">
        <v>262</v>
      </c>
      <c r="Z96" s="210"/>
      <c r="AA96" s="210"/>
      <c r="AB96" s="210"/>
      <c r="AC96" s="210"/>
      <c r="AD96" s="210"/>
      <c r="AE96" s="210"/>
      <c r="AF96" s="210"/>
      <c r="AG96" s="210" t="s">
        <v>302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2" x14ac:dyDescent="0.2">
      <c r="A97" s="217"/>
      <c r="B97" s="218"/>
      <c r="C97" s="261" t="s">
        <v>2139</v>
      </c>
      <c r="D97" s="253"/>
      <c r="E97" s="253"/>
      <c r="F97" s="253"/>
      <c r="G97" s="253"/>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304</v>
      </c>
      <c r="AH97" s="210"/>
      <c r="AI97" s="210"/>
      <c r="AJ97" s="210"/>
      <c r="AK97" s="210"/>
      <c r="AL97" s="210"/>
      <c r="AM97" s="210"/>
      <c r="AN97" s="210"/>
      <c r="AO97" s="210"/>
      <c r="AP97" s="210"/>
      <c r="AQ97" s="210"/>
      <c r="AR97" s="210"/>
      <c r="AS97" s="210"/>
      <c r="AT97" s="210"/>
      <c r="AU97" s="210"/>
      <c r="AV97" s="210"/>
      <c r="AW97" s="210"/>
      <c r="AX97" s="210"/>
      <c r="AY97" s="210"/>
      <c r="AZ97" s="210"/>
      <c r="BA97" s="241" t="str">
        <f>C97</f>
        <v>nebo vybourání otvorů jakýchkoliv rozměrů, včetně pomocného lešení o výšce podlahy do 1900 mm a pro zatížení do 1,5 kPa  (150 kg/m2),</v>
      </c>
      <c r="BB97" s="210"/>
      <c r="BC97" s="210"/>
      <c r="BD97" s="210"/>
      <c r="BE97" s="210"/>
      <c r="BF97" s="210"/>
      <c r="BG97" s="210"/>
      <c r="BH97" s="210"/>
    </row>
    <row r="98" spans="1:60" outlineLevel="2" x14ac:dyDescent="0.2">
      <c r="A98" s="217"/>
      <c r="B98" s="218"/>
      <c r="C98" s="263" t="s">
        <v>2140</v>
      </c>
      <c r="D98" s="251"/>
      <c r="E98" s="252">
        <v>7.625</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319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4">
        <v>38</v>
      </c>
      <c r="B99" s="235" t="s">
        <v>2141</v>
      </c>
      <c r="C99" s="245" t="s">
        <v>2142</v>
      </c>
      <c r="D99" s="236" t="s">
        <v>298</v>
      </c>
      <c r="E99" s="237">
        <v>22.024999999999999</v>
      </c>
      <c r="F99" s="238"/>
      <c r="G99" s="239">
        <f>ROUND(E99*F99,2)</f>
        <v>0</v>
      </c>
      <c r="H99" s="238"/>
      <c r="I99" s="239">
        <f>ROUND(E99*H99,2)</f>
        <v>0</v>
      </c>
      <c r="J99" s="238"/>
      <c r="K99" s="239">
        <f>ROUND(E99*J99,2)</f>
        <v>0</v>
      </c>
      <c r="L99" s="239">
        <v>21</v>
      </c>
      <c r="M99" s="239">
        <f>G99*(1+L99/100)</f>
        <v>0</v>
      </c>
      <c r="N99" s="237">
        <v>0</v>
      </c>
      <c r="O99" s="237">
        <f>ROUND(E99*N99,2)</f>
        <v>0</v>
      </c>
      <c r="P99" s="237">
        <v>2.5510000000000001E-2</v>
      </c>
      <c r="Q99" s="237">
        <f>ROUND(E99*P99,2)</f>
        <v>0.56000000000000005</v>
      </c>
      <c r="R99" s="239" t="s">
        <v>415</v>
      </c>
      <c r="S99" s="239" t="s">
        <v>259</v>
      </c>
      <c r="T99" s="240" t="s">
        <v>300</v>
      </c>
      <c r="U99" s="221">
        <v>0.11550000000000001</v>
      </c>
      <c r="V99" s="221">
        <f>ROUND(E99*U99,2)</f>
        <v>2.54</v>
      </c>
      <c r="W99" s="221"/>
      <c r="X99" s="221" t="s">
        <v>301</v>
      </c>
      <c r="Y99" s="221" t="s">
        <v>262</v>
      </c>
      <c r="Z99" s="210"/>
      <c r="AA99" s="210"/>
      <c r="AB99" s="210"/>
      <c r="AC99" s="210"/>
      <c r="AD99" s="210"/>
      <c r="AE99" s="210"/>
      <c r="AF99" s="210"/>
      <c r="AG99" s="210" t="s">
        <v>302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3" t="s">
        <v>2064</v>
      </c>
      <c r="D100" s="251"/>
      <c r="E100" s="252">
        <v>22.024999999999999</v>
      </c>
      <c r="F100" s="221"/>
      <c r="G100" s="221"/>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319</v>
      </c>
      <c r="AH100" s="210">
        <v>5</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4">
        <v>39</v>
      </c>
      <c r="B101" s="235" t="s">
        <v>2143</v>
      </c>
      <c r="C101" s="245" t="s">
        <v>2144</v>
      </c>
      <c r="D101" s="236" t="s">
        <v>298</v>
      </c>
      <c r="E101" s="237">
        <v>22.024999999999999</v>
      </c>
      <c r="F101" s="238"/>
      <c r="G101" s="239">
        <f>ROUND(E101*F101,2)</f>
        <v>0</v>
      </c>
      <c r="H101" s="238"/>
      <c r="I101" s="239">
        <f>ROUND(E101*H101,2)</f>
        <v>0</v>
      </c>
      <c r="J101" s="238"/>
      <c r="K101" s="239">
        <f>ROUND(E101*J101,2)</f>
        <v>0</v>
      </c>
      <c r="L101" s="239">
        <v>21</v>
      </c>
      <c r="M101" s="239">
        <f>G101*(1+L101/100)</f>
        <v>0</v>
      </c>
      <c r="N101" s="237">
        <v>0</v>
      </c>
      <c r="O101" s="237">
        <f>ROUND(E101*N101,2)</f>
        <v>0</v>
      </c>
      <c r="P101" s="237">
        <v>7.0000000000000007E-2</v>
      </c>
      <c r="Q101" s="237">
        <f>ROUND(E101*P101,2)</f>
        <v>1.54</v>
      </c>
      <c r="R101" s="239" t="s">
        <v>415</v>
      </c>
      <c r="S101" s="239" t="s">
        <v>259</v>
      </c>
      <c r="T101" s="240" t="s">
        <v>300</v>
      </c>
      <c r="U101" s="221">
        <v>0.15</v>
      </c>
      <c r="V101" s="221">
        <f>ROUND(E101*U101,2)</f>
        <v>3.3</v>
      </c>
      <c r="W101" s="221"/>
      <c r="X101" s="221" t="s">
        <v>301</v>
      </c>
      <c r="Y101" s="221" t="s">
        <v>262</v>
      </c>
      <c r="Z101" s="210"/>
      <c r="AA101" s="210"/>
      <c r="AB101" s="210"/>
      <c r="AC101" s="210"/>
      <c r="AD101" s="210"/>
      <c r="AE101" s="210"/>
      <c r="AF101" s="210"/>
      <c r="AG101" s="210" t="s">
        <v>302</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61" t="s">
        <v>2145</v>
      </c>
      <c r="D102" s="253"/>
      <c r="E102" s="253"/>
      <c r="F102" s="253"/>
      <c r="G102" s="253"/>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304</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63" t="s">
        <v>2146</v>
      </c>
      <c r="D103" s="251"/>
      <c r="E103" s="252">
        <v>22.024999999999999</v>
      </c>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319</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4">
        <v>40</v>
      </c>
      <c r="B104" s="235" t="s">
        <v>2147</v>
      </c>
      <c r="C104" s="245" t="s">
        <v>2148</v>
      </c>
      <c r="D104" s="236" t="s">
        <v>309</v>
      </c>
      <c r="E104" s="237">
        <v>20.5</v>
      </c>
      <c r="F104" s="238"/>
      <c r="G104" s="239">
        <f>ROUND(E104*F104,2)</f>
        <v>0</v>
      </c>
      <c r="H104" s="238"/>
      <c r="I104" s="239">
        <f>ROUND(E104*H104,2)</f>
        <v>0</v>
      </c>
      <c r="J104" s="238"/>
      <c r="K104" s="239">
        <f>ROUND(E104*J104,2)</f>
        <v>0</v>
      </c>
      <c r="L104" s="239">
        <v>21</v>
      </c>
      <c r="M104" s="239">
        <f>G104*(1+L104/100)</f>
        <v>0</v>
      </c>
      <c r="N104" s="237">
        <v>0</v>
      </c>
      <c r="O104" s="237">
        <f>ROUND(E104*N104,2)</f>
        <v>0</v>
      </c>
      <c r="P104" s="237">
        <v>4.0000000000000002E-4</v>
      </c>
      <c r="Q104" s="237">
        <f>ROUND(E104*P104,2)</f>
        <v>0.01</v>
      </c>
      <c r="R104" s="239" t="s">
        <v>415</v>
      </c>
      <c r="S104" s="239" t="s">
        <v>259</v>
      </c>
      <c r="T104" s="240" t="s">
        <v>300</v>
      </c>
      <c r="U104" s="221">
        <v>7.0000000000000007E-2</v>
      </c>
      <c r="V104" s="221">
        <f>ROUND(E104*U104,2)</f>
        <v>1.44</v>
      </c>
      <c r="W104" s="221"/>
      <c r="X104" s="221" t="s">
        <v>301</v>
      </c>
      <c r="Y104" s="221" t="s">
        <v>262</v>
      </c>
      <c r="Z104" s="210"/>
      <c r="AA104" s="210"/>
      <c r="AB104" s="210"/>
      <c r="AC104" s="210"/>
      <c r="AD104" s="210"/>
      <c r="AE104" s="210"/>
      <c r="AF104" s="210"/>
      <c r="AG104" s="210" t="s">
        <v>302</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63" t="s">
        <v>2149</v>
      </c>
      <c r="D105" s="251"/>
      <c r="E105" s="252">
        <v>20.5</v>
      </c>
      <c r="F105" s="221"/>
      <c r="G105" s="221"/>
      <c r="H105" s="221"/>
      <c r="I105" s="221"/>
      <c r="J105" s="221"/>
      <c r="K105" s="221"/>
      <c r="L105" s="221"/>
      <c r="M105" s="221"/>
      <c r="N105" s="220"/>
      <c r="O105" s="220"/>
      <c r="P105" s="220"/>
      <c r="Q105" s="220"/>
      <c r="R105" s="221"/>
      <c r="S105" s="221"/>
      <c r="T105" s="221"/>
      <c r="U105" s="221"/>
      <c r="V105" s="221"/>
      <c r="W105" s="221"/>
      <c r="X105" s="221"/>
      <c r="Y105" s="221"/>
      <c r="Z105" s="210"/>
      <c r="AA105" s="210"/>
      <c r="AB105" s="210"/>
      <c r="AC105" s="210"/>
      <c r="AD105" s="210"/>
      <c r="AE105" s="210"/>
      <c r="AF105" s="210"/>
      <c r="AG105" s="210" t="s">
        <v>319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34">
        <v>41</v>
      </c>
      <c r="B106" s="235" t="s">
        <v>2150</v>
      </c>
      <c r="C106" s="245" t="s">
        <v>2151</v>
      </c>
      <c r="D106" s="236" t="s">
        <v>298</v>
      </c>
      <c r="E106" s="237">
        <v>0.36</v>
      </c>
      <c r="F106" s="238"/>
      <c r="G106" s="239">
        <f>ROUND(E106*F106,2)</f>
        <v>0</v>
      </c>
      <c r="H106" s="238"/>
      <c r="I106" s="239">
        <f>ROUND(E106*H106,2)</f>
        <v>0</v>
      </c>
      <c r="J106" s="238"/>
      <c r="K106" s="239">
        <f>ROUND(E106*J106,2)</f>
        <v>0</v>
      </c>
      <c r="L106" s="239">
        <v>21</v>
      </c>
      <c r="M106" s="239">
        <f>G106*(1+L106/100)</f>
        <v>0</v>
      </c>
      <c r="N106" s="237">
        <v>0</v>
      </c>
      <c r="O106" s="237">
        <f>ROUND(E106*N106,2)</f>
        <v>0</v>
      </c>
      <c r="P106" s="237">
        <v>5.5E-2</v>
      </c>
      <c r="Q106" s="237">
        <f>ROUND(E106*P106,2)</f>
        <v>0.02</v>
      </c>
      <c r="R106" s="239" t="s">
        <v>415</v>
      </c>
      <c r="S106" s="239" t="s">
        <v>259</v>
      </c>
      <c r="T106" s="240" t="s">
        <v>300</v>
      </c>
      <c r="U106" s="221">
        <v>0.42499999999999999</v>
      </c>
      <c r="V106" s="221">
        <f>ROUND(E106*U106,2)</f>
        <v>0.15</v>
      </c>
      <c r="W106" s="221"/>
      <c r="X106" s="221" t="s">
        <v>301</v>
      </c>
      <c r="Y106" s="221" t="s">
        <v>262</v>
      </c>
      <c r="Z106" s="210"/>
      <c r="AA106" s="210"/>
      <c r="AB106" s="210"/>
      <c r="AC106" s="210"/>
      <c r="AD106" s="210"/>
      <c r="AE106" s="210"/>
      <c r="AF106" s="210"/>
      <c r="AG106" s="210" t="s">
        <v>302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2" x14ac:dyDescent="0.2">
      <c r="A107" s="217"/>
      <c r="B107" s="218"/>
      <c r="C107" s="261" t="s">
        <v>2152</v>
      </c>
      <c r="D107" s="253"/>
      <c r="E107" s="253"/>
      <c r="F107" s="253"/>
      <c r="G107" s="253"/>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304</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41" t="str">
        <f>C107</f>
        <v>bez odstupu, po hrubém vybourání otvorů v jakémkoliv zdivu cihelném, včetně pomocného lešení o výšce podlahy do 1900 mm a pro zatížení do 1,5 kPa  (150 kg/m2),</v>
      </c>
      <c r="BB107" s="210"/>
      <c r="BC107" s="210"/>
      <c r="BD107" s="210"/>
      <c r="BE107" s="210"/>
      <c r="BF107" s="210"/>
      <c r="BG107" s="210"/>
      <c r="BH107" s="210"/>
    </row>
    <row r="108" spans="1:60" outlineLevel="2" x14ac:dyDescent="0.2">
      <c r="A108" s="217"/>
      <c r="B108" s="218"/>
      <c r="C108" s="263" t="s">
        <v>2153</v>
      </c>
      <c r="D108" s="251"/>
      <c r="E108" s="252">
        <v>0.36</v>
      </c>
      <c r="F108" s="221"/>
      <c r="G108" s="221"/>
      <c r="H108" s="221"/>
      <c r="I108" s="221"/>
      <c r="J108" s="221"/>
      <c r="K108" s="221"/>
      <c r="L108" s="221"/>
      <c r="M108" s="221"/>
      <c r="N108" s="220"/>
      <c r="O108" s="220"/>
      <c r="P108" s="220"/>
      <c r="Q108" s="220"/>
      <c r="R108" s="221"/>
      <c r="S108" s="221"/>
      <c r="T108" s="221"/>
      <c r="U108" s="221"/>
      <c r="V108" s="221"/>
      <c r="W108" s="221"/>
      <c r="X108" s="221"/>
      <c r="Y108" s="221"/>
      <c r="Z108" s="210"/>
      <c r="AA108" s="210"/>
      <c r="AB108" s="210"/>
      <c r="AC108" s="210"/>
      <c r="AD108" s="210"/>
      <c r="AE108" s="210"/>
      <c r="AF108" s="210"/>
      <c r="AG108" s="210" t="s">
        <v>319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4">
        <v>42</v>
      </c>
      <c r="B109" s="235" t="s">
        <v>2154</v>
      </c>
      <c r="C109" s="245" t="s">
        <v>2155</v>
      </c>
      <c r="D109" s="236" t="s">
        <v>298</v>
      </c>
      <c r="E109" s="237">
        <v>0.72</v>
      </c>
      <c r="F109" s="238"/>
      <c r="G109" s="239">
        <f>ROUND(E109*F109,2)</f>
        <v>0</v>
      </c>
      <c r="H109" s="238"/>
      <c r="I109" s="239">
        <f>ROUND(E109*H109,2)</f>
        <v>0</v>
      </c>
      <c r="J109" s="238"/>
      <c r="K109" s="239">
        <f>ROUND(E109*J109,2)</f>
        <v>0</v>
      </c>
      <c r="L109" s="239">
        <v>21</v>
      </c>
      <c r="M109" s="239">
        <f>G109*(1+L109/100)</f>
        <v>0</v>
      </c>
      <c r="N109" s="237">
        <v>2.1900000000000001E-3</v>
      </c>
      <c r="O109" s="237">
        <f>ROUND(E109*N109,2)</f>
        <v>0</v>
      </c>
      <c r="P109" s="237">
        <v>0.01</v>
      </c>
      <c r="Q109" s="237">
        <f>ROUND(E109*P109,2)</f>
        <v>0.01</v>
      </c>
      <c r="R109" s="239" t="s">
        <v>415</v>
      </c>
      <c r="S109" s="239" t="s">
        <v>259</v>
      </c>
      <c r="T109" s="240" t="s">
        <v>300</v>
      </c>
      <c r="U109" s="221">
        <v>0.52</v>
      </c>
      <c r="V109" s="221">
        <f>ROUND(E109*U109,2)</f>
        <v>0.37</v>
      </c>
      <c r="W109" s="221"/>
      <c r="X109" s="221" t="s">
        <v>301</v>
      </c>
      <c r="Y109" s="221" t="s">
        <v>262</v>
      </c>
      <c r="Z109" s="210"/>
      <c r="AA109" s="210"/>
      <c r="AB109" s="210"/>
      <c r="AC109" s="210"/>
      <c r="AD109" s="210"/>
      <c r="AE109" s="210"/>
      <c r="AF109" s="210"/>
      <c r="AG109" s="210" t="s">
        <v>302</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63" t="s">
        <v>2156</v>
      </c>
      <c r="D110" s="251"/>
      <c r="E110" s="252">
        <v>0.72</v>
      </c>
      <c r="F110" s="221"/>
      <c r="G110" s="221"/>
      <c r="H110" s="221"/>
      <c r="I110" s="221"/>
      <c r="J110" s="221"/>
      <c r="K110" s="221"/>
      <c r="L110" s="221"/>
      <c r="M110" s="221"/>
      <c r="N110" s="220"/>
      <c r="O110" s="220"/>
      <c r="P110" s="220"/>
      <c r="Q110" s="220"/>
      <c r="R110" s="221"/>
      <c r="S110" s="221"/>
      <c r="T110" s="221"/>
      <c r="U110" s="221"/>
      <c r="V110" s="221"/>
      <c r="W110" s="221"/>
      <c r="X110" s="221"/>
      <c r="Y110" s="221"/>
      <c r="Z110" s="210"/>
      <c r="AA110" s="210"/>
      <c r="AB110" s="210"/>
      <c r="AC110" s="210"/>
      <c r="AD110" s="210"/>
      <c r="AE110" s="210"/>
      <c r="AF110" s="210"/>
      <c r="AG110" s="210" t="s">
        <v>319</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54">
        <v>43</v>
      </c>
      <c r="B111" s="255" t="s">
        <v>2157</v>
      </c>
      <c r="C111" s="262" t="s">
        <v>2158</v>
      </c>
      <c r="D111" s="256" t="s">
        <v>309</v>
      </c>
      <c r="E111" s="257">
        <v>1.2</v>
      </c>
      <c r="F111" s="258"/>
      <c r="G111" s="259">
        <f>ROUND(E111*F111,2)</f>
        <v>0</v>
      </c>
      <c r="H111" s="258"/>
      <c r="I111" s="259">
        <f>ROUND(E111*H111,2)</f>
        <v>0</v>
      </c>
      <c r="J111" s="258"/>
      <c r="K111" s="259">
        <f>ROUND(E111*J111,2)</f>
        <v>0</v>
      </c>
      <c r="L111" s="259">
        <v>21</v>
      </c>
      <c r="M111" s="259">
        <f>G111*(1+L111/100)</f>
        <v>0</v>
      </c>
      <c r="N111" s="257">
        <v>0</v>
      </c>
      <c r="O111" s="257">
        <f>ROUND(E111*N111,2)</f>
        <v>0</v>
      </c>
      <c r="P111" s="257">
        <v>3.773E-2</v>
      </c>
      <c r="Q111" s="257">
        <f>ROUND(E111*P111,2)</f>
        <v>0.05</v>
      </c>
      <c r="R111" s="259" t="s">
        <v>415</v>
      </c>
      <c r="S111" s="259" t="s">
        <v>259</v>
      </c>
      <c r="T111" s="260" t="s">
        <v>300</v>
      </c>
      <c r="U111" s="221">
        <v>0.13</v>
      </c>
      <c r="V111" s="221">
        <f>ROUND(E111*U111,2)</f>
        <v>0.16</v>
      </c>
      <c r="W111" s="221"/>
      <c r="X111" s="221" t="s">
        <v>301</v>
      </c>
      <c r="Y111" s="221" t="s">
        <v>262</v>
      </c>
      <c r="Z111" s="210"/>
      <c r="AA111" s="210"/>
      <c r="AB111" s="210"/>
      <c r="AC111" s="210"/>
      <c r="AD111" s="210"/>
      <c r="AE111" s="210"/>
      <c r="AF111" s="210"/>
      <c r="AG111" s="210" t="s">
        <v>302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34">
        <v>44</v>
      </c>
      <c r="B112" s="235" t="s">
        <v>2159</v>
      </c>
      <c r="C112" s="245" t="s">
        <v>2160</v>
      </c>
      <c r="D112" s="236" t="s">
        <v>309</v>
      </c>
      <c r="E112" s="237">
        <v>4.2</v>
      </c>
      <c r="F112" s="238"/>
      <c r="G112" s="239">
        <f>ROUND(E112*F112,2)</f>
        <v>0</v>
      </c>
      <c r="H112" s="238"/>
      <c r="I112" s="239">
        <f>ROUND(E112*H112,2)</f>
        <v>0</v>
      </c>
      <c r="J112" s="238"/>
      <c r="K112" s="239">
        <f>ROUND(E112*J112,2)</f>
        <v>0</v>
      </c>
      <c r="L112" s="239">
        <v>21</v>
      </c>
      <c r="M112" s="239">
        <f>G112*(1+L112/100)</f>
        <v>0</v>
      </c>
      <c r="N112" s="237">
        <v>0</v>
      </c>
      <c r="O112" s="237">
        <f>ROUND(E112*N112,2)</f>
        <v>0</v>
      </c>
      <c r="P112" s="237">
        <v>4.6000000000000001E-4</v>
      </c>
      <c r="Q112" s="237">
        <f>ROUND(E112*P112,2)</f>
        <v>0</v>
      </c>
      <c r="R112" s="239" t="s">
        <v>415</v>
      </c>
      <c r="S112" s="239" t="s">
        <v>259</v>
      </c>
      <c r="T112" s="240" t="s">
        <v>300</v>
      </c>
      <c r="U112" s="221">
        <v>2.0249999999999999</v>
      </c>
      <c r="V112" s="221">
        <f>ROUND(E112*U112,2)</f>
        <v>8.51</v>
      </c>
      <c r="W112" s="221"/>
      <c r="X112" s="221" t="s">
        <v>301</v>
      </c>
      <c r="Y112" s="221" t="s">
        <v>262</v>
      </c>
      <c r="Z112" s="210"/>
      <c r="AA112" s="210"/>
      <c r="AB112" s="210"/>
      <c r="AC112" s="210"/>
      <c r="AD112" s="210"/>
      <c r="AE112" s="210"/>
      <c r="AF112" s="210"/>
      <c r="AG112" s="210" t="s">
        <v>302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63" t="s">
        <v>2161</v>
      </c>
      <c r="D113" s="251"/>
      <c r="E113" s="252">
        <v>4.2</v>
      </c>
      <c r="F113" s="221"/>
      <c r="G113" s="221"/>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319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34">
        <v>45</v>
      </c>
      <c r="B114" s="235" t="s">
        <v>2162</v>
      </c>
      <c r="C114" s="245" t="s">
        <v>2163</v>
      </c>
      <c r="D114" s="236" t="s">
        <v>315</v>
      </c>
      <c r="E114" s="237">
        <v>0.625</v>
      </c>
      <c r="F114" s="238"/>
      <c r="G114" s="239">
        <f>ROUND(E114*F114,2)</f>
        <v>0</v>
      </c>
      <c r="H114" s="238"/>
      <c r="I114" s="239">
        <f>ROUND(E114*H114,2)</f>
        <v>0</v>
      </c>
      <c r="J114" s="238"/>
      <c r="K114" s="239">
        <f>ROUND(E114*J114,2)</f>
        <v>0</v>
      </c>
      <c r="L114" s="239">
        <v>21</v>
      </c>
      <c r="M114" s="239">
        <f>G114*(1+L114/100)</f>
        <v>0</v>
      </c>
      <c r="N114" s="237">
        <v>1.82E-3</v>
      </c>
      <c r="O114" s="237">
        <f>ROUND(E114*N114,2)</f>
        <v>0</v>
      </c>
      <c r="P114" s="237">
        <v>1.8</v>
      </c>
      <c r="Q114" s="237">
        <f>ROUND(E114*P114,2)</f>
        <v>1.1299999999999999</v>
      </c>
      <c r="R114" s="239" t="s">
        <v>415</v>
      </c>
      <c r="S114" s="239" t="s">
        <v>259</v>
      </c>
      <c r="T114" s="240" t="s">
        <v>300</v>
      </c>
      <c r="U114" s="221">
        <v>3.1960000000000002</v>
      </c>
      <c r="V114" s="221">
        <f>ROUND(E114*U114,2)</f>
        <v>2</v>
      </c>
      <c r="W114" s="221"/>
      <c r="X114" s="221" t="s">
        <v>301</v>
      </c>
      <c r="Y114" s="221" t="s">
        <v>262</v>
      </c>
      <c r="Z114" s="210"/>
      <c r="AA114" s="210"/>
      <c r="AB114" s="210"/>
      <c r="AC114" s="210"/>
      <c r="AD114" s="210"/>
      <c r="AE114" s="210"/>
      <c r="AF114" s="210"/>
      <c r="AG114" s="210" t="s">
        <v>302</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61" t="s">
        <v>2164</v>
      </c>
      <c r="D115" s="253"/>
      <c r="E115" s="253"/>
      <c r="F115" s="253"/>
      <c r="G115" s="253"/>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304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63" t="s">
        <v>2165</v>
      </c>
      <c r="D116" s="251"/>
      <c r="E116" s="252">
        <v>0.625</v>
      </c>
      <c r="F116" s="221"/>
      <c r="G116" s="22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319</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4">
        <v>46</v>
      </c>
      <c r="B117" s="235" t="s">
        <v>2166</v>
      </c>
      <c r="C117" s="245" t="s">
        <v>2167</v>
      </c>
      <c r="D117" s="236" t="s">
        <v>393</v>
      </c>
      <c r="E117" s="237">
        <v>4</v>
      </c>
      <c r="F117" s="238"/>
      <c r="G117" s="239">
        <f>ROUND(E117*F117,2)</f>
        <v>0</v>
      </c>
      <c r="H117" s="238"/>
      <c r="I117" s="239">
        <f>ROUND(E117*H117,2)</f>
        <v>0</v>
      </c>
      <c r="J117" s="238"/>
      <c r="K117" s="239">
        <f>ROUND(E117*J117,2)</f>
        <v>0</v>
      </c>
      <c r="L117" s="239">
        <v>21</v>
      </c>
      <c r="M117" s="239">
        <f>G117*(1+L117/100)</f>
        <v>0</v>
      </c>
      <c r="N117" s="237">
        <v>4.8999999999999998E-4</v>
      </c>
      <c r="O117" s="237">
        <f>ROUND(E117*N117,2)</f>
        <v>0</v>
      </c>
      <c r="P117" s="237">
        <v>1.4999999999999999E-2</v>
      </c>
      <c r="Q117" s="237">
        <f>ROUND(E117*P117,2)</f>
        <v>0.06</v>
      </c>
      <c r="R117" s="239" t="s">
        <v>415</v>
      </c>
      <c r="S117" s="239" t="s">
        <v>259</v>
      </c>
      <c r="T117" s="240" t="s">
        <v>300</v>
      </c>
      <c r="U117" s="221">
        <v>0.54200000000000004</v>
      </c>
      <c r="V117" s="221">
        <f>ROUND(E117*U117,2)</f>
        <v>2.17</v>
      </c>
      <c r="W117" s="221"/>
      <c r="X117" s="221" t="s">
        <v>301</v>
      </c>
      <c r="Y117" s="221" t="s">
        <v>262</v>
      </c>
      <c r="Z117" s="210"/>
      <c r="AA117" s="210"/>
      <c r="AB117" s="210"/>
      <c r="AC117" s="210"/>
      <c r="AD117" s="210"/>
      <c r="AE117" s="210"/>
      <c r="AF117" s="210"/>
      <c r="AG117" s="210" t="s">
        <v>302</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46" t="s">
        <v>2168</v>
      </c>
      <c r="D118" s="242"/>
      <c r="E118" s="242"/>
      <c r="F118" s="242"/>
      <c r="G118" s="242"/>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265</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63" t="s">
        <v>2169</v>
      </c>
      <c r="D119" s="251"/>
      <c r="E119" s="252">
        <v>4</v>
      </c>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319</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1" x14ac:dyDescent="0.2">
      <c r="A120" s="234">
        <v>47</v>
      </c>
      <c r="B120" s="235" t="s">
        <v>2170</v>
      </c>
      <c r="C120" s="245" t="s">
        <v>2171</v>
      </c>
      <c r="D120" s="236" t="s">
        <v>298</v>
      </c>
      <c r="E120" s="237">
        <v>0.36</v>
      </c>
      <c r="F120" s="238"/>
      <c r="G120" s="239">
        <f>ROUND(E120*F120,2)</f>
        <v>0</v>
      </c>
      <c r="H120" s="238"/>
      <c r="I120" s="239">
        <f>ROUND(E120*H120,2)</f>
        <v>0</v>
      </c>
      <c r="J120" s="238"/>
      <c r="K120" s="239">
        <f>ROUND(E120*J120,2)</f>
        <v>0</v>
      </c>
      <c r="L120" s="239">
        <v>21</v>
      </c>
      <c r="M120" s="239">
        <f>G120*(1+L120/100)</f>
        <v>0</v>
      </c>
      <c r="N120" s="237">
        <v>0</v>
      </c>
      <c r="O120" s="237">
        <f>ROUND(E120*N120,2)</f>
        <v>0</v>
      </c>
      <c r="P120" s="237">
        <v>1.319E-2</v>
      </c>
      <c r="Q120" s="237">
        <f>ROUND(E120*P120,2)</f>
        <v>0</v>
      </c>
      <c r="R120" s="239" t="s">
        <v>415</v>
      </c>
      <c r="S120" s="239" t="s">
        <v>259</v>
      </c>
      <c r="T120" s="240" t="s">
        <v>300</v>
      </c>
      <c r="U120" s="221">
        <v>0.24099999999999999</v>
      </c>
      <c r="V120" s="221">
        <f>ROUND(E120*U120,2)</f>
        <v>0.09</v>
      </c>
      <c r="W120" s="221"/>
      <c r="X120" s="221" t="s">
        <v>301</v>
      </c>
      <c r="Y120" s="221" t="s">
        <v>262</v>
      </c>
      <c r="Z120" s="210"/>
      <c r="AA120" s="210"/>
      <c r="AB120" s="210"/>
      <c r="AC120" s="210"/>
      <c r="AD120" s="210"/>
      <c r="AE120" s="210"/>
      <c r="AF120" s="210"/>
      <c r="AG120" s="210" t="s">
        <v>302</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63" t="s">
        <v>2153</v>
      </c>
      <c r="D121" s="251"/>
      <c r="E121" s="252">
        <v>0.36</v>
      </c>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319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34">
        <v>48</v>
      </c>
      <c r="B122" s="235" t="s">
        <v>2172</v>
      </c>
      <c r="C122" s="245" t="s">
        <v>2173</v>
      </c>
      <c r="D122" s="236" t="s">
        <v>298</v>
      </c>
      <c r="E122" s="237">
        <v>2.5</v>
      </c>
      <c r="F122" s="238"/>
      <c r="G122" s="239">
        <f>ROUND(E122*F122,2)</f>
        <v>0</v>
      </c>
      <c r="H122" s="238"/>
      <c r="I122" s="239">
        <f>ROUND(E122*H122,2)</f>
        <v>0</v>
      </c>
      <c r="J122" s="238"/>
      <c r="K122" s="239">
        <f>ROUND(E122*J122,2)</f>
        <v>0</v>
      </c>
      <c r="L122" s="239">
        <v>21</v>
      </c>
      <c r="M122" s="239">
        <f>G122*(1+L122/100)</f>
        <v>0</v>
      </c>
      <c r="N122" s="237">
        <v>0</v>
      </c>
      <c r="O122" s="237">
        <f>ROUND(E122*N122,2)</f>
        <v>0</v>
      </c>
      <c r="P122" s="237">
        <v>1.3650000000000001E-2</v>
      </c>
      <c r="Q122" s="237">
        <f>ROUND(E122*P122,2)</f>
        <v>0.03</v>
      </c>
      <c r="R122" s="239" t="s">
        <v>415</v>
      </c>
      <c r="S122" s="239" t="s">
        <v>259</v>
      </c>
      <c r="T122" s="240" t="s">
        <v>300</v>
      </c>
      <c r="U122" s="221">
        <v>0.39100000000000001</v>
      </c>
      <c r="V122" s="221">
        <f>ROUND(E122*U122,2)</f>
        <v>0.98</v>
      </c>
      <c r="W122" s="221"/>
      <c r="X122" s="221" t="s">
        <v>301</v>
      </c>
      <c r="Y122" s="221" t="s">
        <v>262</v>
      </c>
      <c r="Z122" s="210"/>
      <c r="AA122" s="210"/>
      <c r="AB122" s="210"/>
      <c r="AC122" s="210"/>
      <c r="AD122" s="210"/>
      <c r="AE122" s="210"/>
      <c r="AF122" s="210"/>
      <c r="AG122" s="210" t="s">
        <v>302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63" t="s">
        <v>2174</v>
      </c>
      <c r="D123" s="251"/>
      <c r="E123" s="252">
        <v>2.5</v>
      </c>
      <c r="F123" s="221"/>
      <c r="G123" s="221"/>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319</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x14ac:dyDescent="0.2">
      <c r="A124" s="224" t="s">
        <v>254</v>
      </c>
      <c r="B124" s="225" t="s">
        <v>143</v>
      </c>
      <c r="C124" s="244" t="s">
        <v>144</v>
      </c>
      <c r="D124" s="226"/>
      <c r="E124" s="227"/>
      <c r="F124" s="228"/>
      <c r="G124" s="228">
        <f>SUMIF(AG125:AG126,"&lt;&gt;NOR",G125:G126)</f>
        <v>0</v>
      </c>
      <c r="H124" s="228"/>
      <c r="I124" s="228">
        <f>SUM(I125:I126)</f>
        <v>0</v>
      </c>
      <c r="J124" s="228"/>
      <c r="K124" s="228">
        <f>SUM(K125:K126)</f>
        <v>0</v>
      </c>
      <c r="L124" s="228"/>
      <c r="M124" s="228">
        <f>SUM(M125:M126)</f>
        <v>0</v>
      </c>
      <c r="N124" s="227"/>
      <c r="O124" s="227">
        <f>SUM(O125:O126)</f>
        <v>0</v>
      </c>
      <c r="P124" s="227"/>
      <c r="Q124" s="227">
        <f>SUM(Q125:Q126)</f>
        <v>0</v>
      </c>
      <c r="R124" s="228"/>
      <c r="S124" s="228"/>
      <c r="T124" s="229"/>
      <c r="U124" s="223"/>
      <c r="V124" s="223">
        <f>SUM(V125:V126)</f>
        <v>7.94</v>
      </c>
      <c r="W124" s="223"/>
      <c r="X124" s="223"/>
      <c r="Y124" s="223"/>
      <c r="AG124" t="s">
        <v>255</v>
      </c>
    </row>
    <row r="125" spans="1:60" ht="22.5" outlineLevel="1" x14ac:dyDescent="0.2">
      <c r="A125" s="234">
        <v>49</v>
      </c>
      <c r="B125" s="235" t="s">
        <v>2175</v>
      </c>
      <c r="C125" s="245" t="s">
        <v>2176</v>
      </c>
      <c r="D125" s="236" t="s">
        <v>400</v>
      </c>
      <c r="E125" s="237">
        <v>3.78302</v>
      </c>
      <c r="F125" s="238"/>
      <c r="G125" s="239">
        <f>ROUND(E125*F125,2)</f>
        <v>0</v>
      </c>
      <c r="H125" s="238"/>
      <c r="I125" s="239">
        <f>ROUND(E125*H125,2)</f>
        <v>0</v>
      </c>
      <c r="J125" s="238"/>
      <c r="K125" s="239">
        <f>ROUND(E125*J125,2)</f>
        <v>0</v>
      </c>
      <c r="L125" s="239">
        <v>21</v>
      </c>
      <c r="M125" s="239">
        <f>G125*(1+L125/100)</f>
        <v>0</v>
      </c>
      <c r="N125" s="237">
        <v>0</v>
      </c>
      <c r="O125" s="237">
        <f>ROUND(E125*N125,2)</f>
        <v>0</v>
      </c>
      <c r="P125" s="237">
        <v>0</v>
      </c>
      <c r="Q125" s="237">
        <f>ROUND(E125*P125,2)</f>
        <v>0</v>
      </c>
      <c r="R125" s="239" t="s">
        <v>2023</v>
      </c>
      <c r="S125" s="239" t="s">
        <v>259</v>
      </c>
      <c r="T125" s="240" t="s">
        <v>300</v>
      </c>
      <c r="U125" s="221">
        <v>2.1</v>
      </c>
      <c r="V125" s="221">
        <f>ROUND(E125*U125,2)</f>
        <v>7.94</v>
      </c>
      <c r="W125" s="221"/>
      <c r="X125" s="221" t="s">
        <v>401</v>
      </c>
      <c r="Y125" s="221" t="s">
        <v>262</v>
      </c>
      <c r="Z125" s="210"/>
      <c r="AA125" s="210"/>
      <c r="AB125" s="210"/>
      <c r="AC125" s="210"/>
      <c r="AD125" s="210"/>
      <c r="AE125" s="210"/>
      <c r="AF125" s="210"/>
      <c r="AG125" s="210" t="s">
        <v>402</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61" t="s">
        <v>2177</v>
      </c>
      <c r="D126" s="253"/>
      <c r="E126" s="253"/>
      <c r="F126" s="253"/>
      <c r="G126" s="253"/>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304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x14ac:dyDescent="0.2">
      <c r="A127" s="224" t="s">
        <v>254</v>
      </c>
      <c r="B127" s="225" t="s">
        <v>186</v>
      </c>
      <c r="C127" s="244" t="s">
        <v>187</v>
      </c>
      <c r="D127" s="226"/>
      <c r="E127" s="227"/>
      <c r="F127" s="228"/>
      <c r="G127" s="228">
        <f>SUMIF(AG128:AG146,"&lt;&gt;NOR",G128:G146)</f>
        <v>0</v>
      </c>
      <c r="H127" s="228"/>
      <c r="I127" s="228">
        <f>SUM(I128:I146)</f>
        <v>0</v>
      </c>
      <c r="J127" s="228"/>
      <c r="K127" s="228">
        <f>SUM(K128:K146)</f>
        <v>0</v>
      </c>
      <c r="L127" s="228"/>
      <c r="M127" s="228">
        <f>SUM(M128:M146)</f>
        <v>0</v>
      </c>
      <c r="N127" s="227"/>
      <c r="O127" s="227">
        <f>SUM(O128:O146)</f>
        <v>1</v>
      </c>
      <c r="P127" s="227"/>
      <c r="Q127" s="227">
        <f>SUM(Q128:Q146)</f>
        <v>0</v>
      </c>
      <c r="R127" s="228"/>
      <c r="S127" s="228"/>
      <c r="T127" s="229"/>
      <c r="U127" s="223"/>
      <c r="V127" s="223">
        <f>SUM(V128:V146)</f>
        <v>47.15</v>
      </c>
      <c r="W127" s="223"/>
      <c r="X127" s="223"/>
      <c r="Y127" s="223"/>
      <c r="AG127" t="s">
        <v>255</v>
      </c>
    </row>
    <row r="128" spans="1:60" outlineLevel="1" x14ac:dyDescent="0.2">
      <c r="A128" s="234">
        <v>50</v>
      </c>
      <c r="B128" s="235" t="s">
        <v>1904</v>
      </c>
      <c r="C128" s="245" t="s">
        <v>1905</v>
      </c>
      <c r="D128" s="236" t="s">
        <v>298</v>
      </c>
      <c r="E128" s="237">
        <v>37.482999999999997</v>
      </c>
      <c r="F128" s="238"/>
      <c r="G128" s="239">
        <f>ROUND(E128*F128,2)</f>
        <v>0</v>
      </c>
      <c r="H128" s="238"/>
      <c r="I128" s="239">
        <f>ROUND(E128*H128,2)</f>
        <v>0</v>
      </c>
      <c r="J128" s="238"/>
      <c r="K128" s="239">
        <f>ROUND(E128*J128,2)</f>
        <v>0</v>
      </c>
      <c r="L128" s="239">
        <v>21</v>
      </c>
      <c r="M128" s="239">
        <f>G128*(1+L128/100)</f>
        <v>0</v>
      </c>
      <c r="N128" s="237">
        <v>2.1000000000000001E-4</v>
      </c>
      <c r="O128" s="237">
        <f>ROUND(E128*N128,2)</f>
        <v>0.01</v>
      </c>
      <c r="P128" s="237">
        <v>0</v>
      </c>
      <c r="Q128" s="237">
        <f>ROUND(E128*P128,2)</f>
        <v>0</v>
      </c>
      <c r="R128" s="239" t="s">
        <v>1906</v>
      </c>
      <c r="S128" s="239" t="s">
        <v>259</v>
      </c>
      <c r="T128" s="240" t="s">
        <v>300</v>
      </c>
      <c r="U128" s="221">
        <v>0.05</v>
      </c>
      <c r="V128" s="221">
        <f>ROUND(E128*U128,2)</f>
        <v>1.87</v>
      </c>
      <c r="W128" s="221"/>
      <c r="X128" s="221" t="s">
        <v>301</v>
      </c>
      <c r="Y128" s="221" t="s">
        <v>262</v>
      </c>
      <c r="Z128" s="210"/>
      <c r="AA128" s="210"/>
      <c r="AB128" s="210"/>
      <c r="AC128" s="210"/>
      <c r="AD128" s="210"/>
      <c r="AE128" s="210"/>
      <c r="AF128" s="210"/>
      <c r="AG128" s="210" t="s">
        <v>302</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63" t="s">
        <v>2178</v>
      </c>
      <c r="D129" s="251"/>
      <c r="E129" s="252">
        <v>3.008</v>
      </c>
      <c r="F129" s="221"/>
      <c r="G129" s="221"/>
      <c r="H129" s="221"/>
      <c r="I129" s="221"/>
      <c r="J129" s="221"/>
      <c r="K129" s="221"/>
      <c r="L129" s="221"/>
      <c r="M129" s="221"/>
      <c r="N129" s="220"/>
      <c r="O129" s="220"/>
      <c r="P129" s="220"/>
      <c r="Q129" s="220"/>
      <c r="R129" s="221"/>
      <c r="S129" s="221"/>
      <c r="T129" s="221"/>
      <c r="U129" s="221"/>
      <c r="V129" s="221"/>
      <c r="W129" s="221"/>
      <c r="X129" s="221"/>
      <c r="Y129" s="221"/>
      <c r="Z129" s="210"/>
      <c r="AA129" s="210"/>
      <c r="AB129" s="210"/>
      <c r="AC129" s="210"/>
      <c r="AD129" s="210"/>
      <c r="AE129" s="210"/>
      <c r="AF129" s="210"/>
      <c r="AG129" s="210" t="s">
        <v>319</v>
      </c>
      <c r="AH129" s="210">
        <v>5</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3" t="s">
        <v>2179</v>
      </c>
      <c r="D130" s="251"/>
      <c r="E130" s="252">
        <v>34.475000000000001</v>
      </c>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319</v>
      </c>
      <c r="AH130" s="210">
        <v>5</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2.5" outlineLevel="1" x14ac:dyDescent="0.2">
      <c r="A131" s="234">
        <v>51</v>
      </c>
      <c r="B131" s="235" t="s">
        <v>2180</v>
      </c>
      <c r="C131" s="245" t="s">
        <v>2181</v>
      </c>
      <c r="D131" s="236" t="s">
        <v>309</v>
      </c>
      <c r="E131" s="237">
        <v>30.08</v>
      </c>
      <c r="F131" s="238"/>
      <c r="G131" s="239">
        <f>ROUND(E131*F131,2)</f>
        <v>0</v>
      </c>
      <c r="H131" s="238"/>
      <c r="I131" s="239">
        <f>ROUND(E131*H131,2)</f>
        <v>0</v>
      </c>
      <c r="J131" s="238"/>
      <c r="K131" s="239">
        <f>ROUND(E131*J131,2)</f>
        <v>0</v>
      </c>
      <c r="L131" s="239">
        <v>21</v>
      </c>
      <c r="M131" s="239">
        <f>G131*(1+L131/100)</f>
        <v>0</v>
      </c>
      <c r="N131" s="237">
        <v>3.2000000000000003E-4</v>
      </c>
      <c r="O131" s="237">
        <f>ROUND(E131*N131,2)</f>
        <v>0.01</v>
      </c>
      <c r="P131" s="237">
        <v>0</v>
      </c>
      <c r="Q131" s="237">
        <f>ROUND(E131*P131,2)</f>
        <v>0</v>
      </c>
      <c r="R131" s="239" t="s">
        <v>1906</v>
      </c>
      <c r="S131" s="239" t="s">
        <v>259</v>
      </c>
      <c r="T131" s="240" t="s">
        <v>300</v>
      </c>
      <c r="U131" s="221">
        <v>0.23599999999999999</v>
      </c>
      <c r="V131" s="221">
        <f>ROUND(E131*U131,2)</f>
        <v>7.1</v>
      </c>
      <c r="W131" s="221"/>
      <c r="X131" s="221" t="s">
        <v>301</v>
      </c>
      <c r="Y131" s="221" t="s">
        <v>262</v>
      </c>
      <c r="Z131" s="210"/>
      <c r="AA131" s="210"/>
      <c r="AB131" s="210"/>
      <c r="AC131" s="210"/>
      <c r="AD131" s="210"/>
      <c r="AE131" s="210"/>
      <c r="AF131" s="210"/>
      <c r="AG131" s="210" t="s">
        <v>302</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2" x14ac:dyDescent="0.2">
      <c r="A132" s="217"/>
      <c r="B132" s="218"/>
      <c r="C132" s="263" t="s">
        <v>2182</v>
      </c>
      <c r="D132" s="251"/>
      <c r="E132" s="252">
        <v>30.08</v>
      </c>
      <c r="F132" s="221"/>
      <c r="G132" s="221"/>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319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2.5" outlineLevel="1" x14ac:dyDescent="0.2">
      <c r="A133" s="234">
        <v>52</v>
      </c>
      <c r="B133" s="235" t="s">
        <v>1908</v>
      </c>
      <c r="C133" s="245" t="s">
        <v>1909</v>
      </c>
      <c r="D133" s="236" t="s">
        <v>298</v>
      </c>
      <c r="E133" s="237">
        <v>34.475000000000001</v>
      </c>
      <c r="F133" s="238"/>
      <c r="G133" s="239">
        <f>ROUND(E133*F133,2)</f>
        <v>0</v>
      </c>
      <c r="H133" s="238"/>
      <c r="I133" s="239">
        <f>ROUND(E133*H133,2)</f>
        <v>0</v>
      </c>
      <c r="J133" s="238"/>
      <c r="K133" s="239">
        <f>ROUND(E133*J133,2)</f>
        <v>0</v>
      </c>
      <c r="L133" s="239">
        <v>21</v>
      </c>
      <c r="M133" s="239">
        <f>G133*(1+L133/100)</f>
        <v>0</v>
      </c>
      <c r="N133" s="237">
        <v>5.0400000000000002E-3</v>
      </c>
      <c r="O133" s="237">
        <f>ROUND(E133*N133,2)</f>
        <v>0.17</v>
      </c>
      <c r="P133" s="237">
        <v>0</v>
      </c>
      <c r="Q133" s="237">
        <f>ROUND(E133*P133,2)</f>
        <v>0</v>
      </c>
      <c r="R133" s="239" t="s">
        <v>1906</v>
      </c>
      <c r="S133" s="239" t="s">
        <v>259</v>
      </c>
      <c r="T133" s="240" t="s">
        <v>300</v>
      </c>
      <c r="U133" s="221">
        <v>0.97799999999999998</v>
      </c>
      <c r="V133" s="221">
        <f>ROUND(E133*U133,2)</f>
        <v>33.72</v>
      </c>
      <c r="W133" s="221"/>
      <c r="X133" s="221" t="s">
        <v>301</v>
      </c>
      <c r="Y133" s="221" t="s">
        <v>262</v>
      </c>
      <c r="Z133" s="210"/>
      <c r="AA133" s="210"/>
      <c r="AB133" s="210"/>
      <c r="AC133" s="210"/>
      <c r="AD133" s="210"/>
      <c r="AE133" s="210"/>
      <c r="AF133" s="210"/>
      <c r="AG133" s="210" t="s">
        <v>302</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63" t="s">
        <v>2183</v>
      </c>
      <c r="D134" s="251"/>
      <c r="E134" s="252">
        <v>34.475000000000001</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319</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33.75" outlineLevel="1" x14ac:dyDescent="0.2">
      <c r="A135" s="234">
        <v>53</v>
      </c>
      <c r="B135" s="235" t="s">
        <v>1914</v>
      </c>
      <c r="C135" s="245" t="s">
        <v>1915</v>
      </c>
      <c r="D135" s="236" t="s">
        <v>309</v>
      </c>
      <c r="E135" s="237">
        <v>2.4</v>
      </c>
      <c r="F135" s="238"/>
      <c r="G135" s="239">
        <f>ROUND(E135*F135,2)</f>
        <v>0</v>
      </c>
      <c r="H135" s="238"/>
      <c r="I135" s="239">
        <f>ROUND(E135*H135,2)</f>
        <v>0</v>
      </c>
      <c r="J135" s="238"/>
      <c r="K135" s="239">
        <f>ROUND(E135*J135,2)</f>
        <v>0</v>
      </c>
      <c r="L135" s="239">
        <v>21</v>
      </c>
      <c r="M135" s="239">
        <f>G135*(1+L135/100)</f>
        <v>0</v>
      </c>
      <c r="N135" s="237">
        <v>1.3999999999999999E-4</v>
      </c>
      <c r="O135" s="237">
        <f>ROUND(E135*N135,2)</f>
        <v>0</v>
      </c>
      <c r="P135" s="237">
        <v>0</v>
      </c>
      <c r="Q135" s="237">
        <f>ROUND(E135*P135,2)</f>
        <v>0</v>
      </c>
      <c r="R135" s="239" t="s">
        <v>1906</v>
      </c>
      <c r="S135" s="239" t="s">
        <v>259</v>
      </c>
      <c r="T135" s="240" t="s">
        <v>300</v>
      </c>
      <c r="U135" s="221">
        <v>0.15</v>
      </c>
      <c r="V135" s="221">
        <f>ROUND(E135*U135,2)</f>
        <v>0.36</v>
      </c>
      <c r="W135" s="221"/>
      <c r="X135" s="221" t="s">
        <v>301</v>
      </c>
      <c r="Y135" s="221" t="s">
        <v>262</v>
      </c>
      <c r="Z135" s="210"/>
      <c r="AA135" s="210"/>
      <c r="AB135" s="210"/>
      <c r="AC135" s="210"/>
      <c r="AD135" s="210"/>
      <c r="AE135" s="210"/>
      <c r="AF135" s="210"/>
      <c r="AG135" s="210" t="s">
        <v>302</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63" t="s">
        <v>2184</v>
      </c>
      <c r="D136" s="251"/>
      <c r="E136" s="252">
        <v>2.4</v>
      </c>
      <c r="F136" s="221"/>
      <c r="G136" s="221"/>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319</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34">
        <v>54</v>
      </c>
      <c r="B137" s="235" t="s">
        <v>1917</v>
      </c>
      <c r="C137" s="245" t="s">
        <v>1918</v>
      </c>
      <c r="D137" s="236" t="s">
        <v>309</v>
      </c>
      <c r="E137" s="237">
        <v>35.68</v>
      </c>
      <c r="F137" s="238"/>
      <c r="G137" s="239">
        <f>ROUND(E137*F137,2)</f>
        <v>0</v>
      </c>
      <c r="H137" s="238"/>
      <c r="I137" s="239">
        <f>ROUND(E137*H137,2)</f>
        <v>0</v>
      </c>
      <c r="J137" s="238"/>
      <c r="K137" s="239">
        <f>ROUND(E137*J137,2)</f>
        <v>0</v>
      </c>
      <c r="L137" s="239">
        <v>21</v>
      </c>
      <c r="M137" s="239">
        <f>G137*(1+L137/100)</f>
        <v>0</v>
      </c>
      <c r="N137" s="237">
        <v>4.0000000000000003E-5</v>
      </c>
      <c r="O137" s="237">
        <f>ROUND(E137*N137,2)</f>
        <v>0</v>
      </c>
      <c r="P137" s="237">
        <v>0</v>
      </c>
      <c r="Q137" s="237">
        <f>ROUND(E137*P137,2)</f>
        <v>0</v>
      </c>
      <c r="R137" s="239" t="s">
        <v>1906</v>
      </c>
      <c r="S137" s="239" t="s">
        <v>259</v>
      </c>
      <c r="T137" s="240" t="s">
        <v>300</v>
      </c>
      <c r="U137" s="221">
        <v>7.0000000000000007E-2</v>
      </c>
      <c r="V137" s="221">
        <f>ROUND(E137*U137,2)</f>
        <v>2.5</v>
      </c>
      <c r="W137" s="221"/>
      <c r="X137" s="221" t="s">
        <v>301</v>
      </c>
      <c r="Y137" s="221" t="s">
        <v>262</v>
      </c>
      <c r="Z137" s="210"/>
      <c r="AA137" s="210"/>
      <c r="AB137" s="210"/>
      <c r="AC137" s="210"/>
      <c r="AD137" s="210"/>
      <c r="AE137" s="210"/>
      <c r="AF137" s="210"/>
      <c r="AG137" s="210" t="s">
        <v>302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46" t="s">
        <v>1919</v>
      </c>
      <c r="D138" s="242"/>
      <c r="E138" s="242"/>
      <c r="F138" s="242"/>
      <c r="G138" s="242"/>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265</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17"/>
      <c r="B139" s="218"/>
      <c r="C139" s="263" t="s">
        <v>2185</v>
      </c>
      <c r="D139" s="251"/>
      <c r="E139" s="252">
        <v>35.68</v>
      </c>
      <c r="F139" s="221"/>
      <c r="G139" s="221"/>
      <c r="H139" s="221"/>
      <c r="I139" s="221"/>
      <c r="J139" s="221"/>
      <c r="K139" s="221"/>
      <c r="L139" s="221"/>
      <c r="M139" s="221"/>
      <c r="N139" s="220"/>
      <c r="O139" s="220"/>
      <c r="P139" s="220"/>
      <c r="Q139" s="220"/>
      <c r="R139" s="221"/>
      <c r="S139" s="221"/>
      <c r="T139" s="221"/>
      <c r="U139" s="221"/>
      <c r="V139" s="221"/>
      <c r="W139" s="221"/>
      <c r="X139" s="221"/>
      <c r="Y139" s="221"/>
      <c r="Z139" s="210"/>
      <c r="AA139" s="210"/>
      <c r="AB139" s="210"/>
      <c r="AC139" s="210"/>
      <c r="AD139" s="210"/>
      <c r="AE139" s="210"/>
      <c r="AF139" s="210"/>
      <c r="AG139" s="210" t="s">
        <v>319</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ht="22.5" outlineLevel="1" x14ac:dyDescent="0.2">
      <c r="A140" s="234">
        <v>55</v>
      </c>
      <c r="B140" s="235" t="s">
        <v>1924</v>
      </c>
      <c r="C140" s="245" t="s">
        <v>2186</v>
      </c>
      <c r="D140" s="236" t="s">
        <v>298</v>
      </c>
      <c r="E140" s="237">
        <v>39.646250000000002</v>
      </c>
      <c r="F140" s="238"/>
      <c r="G140" s="239">
        <f>ROUND(E140*F140,2)</f>
        <v>0</v>
      </c>
      <c r="H140" s="238"/>
      <c r="I140" s="239">
        <f>ROUND(E140*H140,2)</f>
        <v>0</v>
      </c>
      <c r="J140" s="238"/>
      <c r="K140" s="239">
        <f>ROUND(E140*J140,2)</f>
        <v>0</v>
      </c>
      <c r="L140" s="239">
        <v>21</v>
      </c>
      <c r="M140" s="239">
        <f>G140*(1+L140/100)</f>
        <v>0</v>
      </c>
      <c r="N140" s="237">
        <v>1.9199999999999998E-2</v>
      </c>
      <c r="O140" s="237">
        <f>ROUND(E140*N140,2)</f>
        <v>0.76</v>
      </c>
      <c r="P140" s="237">
        <v>0</v>
      </c>
      <c r="Q140" s="237">
        <f>ROUND(E140*P140,2)</f>
        <v>0</v>
      </c>
      <c r="R140" s="239" t="s">
        <v>371</v>
      </c>
      <c r="S140" s="239" t="s">
        <v>259</v>
      </c>
      <c r="T140" s="240" t="s">
        <v>300</v>
      </c>
      <c r="U140" s="221">
        <v>0</v>
      </c>
      <c r="V140" s="221">
        <f>ROUND(E140*U140,2)</f>
        <v>0</v>
      </c>
      <c r="W140" s="221"/>
      <c r="X140" s="221" t="s">
        <v>372</v>
      </c>
      <c r="Y140" s="221" t="s">
        <v>262</v>
      </c>
      <c r="Z140" s="210"/>
      <c r="AA140" s="210"/>
      <c r="AB140" s="210"/>
      <c r="AC140" s="210"/>
      <c r="AD140" s="210"/>
      <c r="AE140" s="210"/>
      <c r="AF140" s="210"/>
      <c r="AG140" s="210" t="s">
        <v>373</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2" x14ac:dyDescent="0.2">
      <c r="A141" s="217"/>
      <c r="B141" s="218"/>
      <c r="C141" s="263" t="s">
        <v>1926</v>
      </c>
      <c r="D141" s="251"/>
      <c r="E141" s="252"/>
      <c r="F141" s="221"/>
      <c r="G141" s="221"/>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319</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3" t="s">
        <v>2187</v>
      </c>
      <c r="D142" s="251"/>
      <c r="E142" s="252">
        <v>39.646250000000002</v>
      </c>
      <c r="F142" s="221"/>
      <c r="G142" s="221"/>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319</v>
      </c>
      <c r="AH142" s="210">
        <v>5</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2.5" outlineLevel="1" x14ac:dyDescent="0.2">
      <c r="A143" s="234">
        <v>56</v>
      </c>
      <c r="B143" s="235" t="s">
        <v>2188</v>
      </c>
      <c r="C143" s="245" t="s">
        <v>2189</v>
      </c>
      <c r="D143" s="236" t="s">
        <v>393</v>
      </c>
      <c r="E143" s="237">
        <v>105</v>
      </c>
      <c r="F143" s="238"/>
      <c r="G143" s="239">
        <f>ROUND(E143*F143,2)</f>
        <v>0</v>
      </c>
      <c r="H143" s="238"/>
      <c r="I143" s="239">
        <f>ROUND(E143*H143,2)</f>
        <v>0</v>
      </c>
      <c r="J143" s="238"/>
      <c r="K143" s="239">
        <f>ROUND(E143*J143,2)</f>
        <v>0</v>
      </c>
      <c r="L143" s="239">
        <v>21</v>
      </c>
      <c r="M143" s="239">
        <f>G143*(1+L143/100)</f>
        <v>0</v>
      </c>
      <c r="N143" s="237">
        <v>4.4999999999999999E-4</v>
      </c>
      <c r="O143" s="237">
        <f>ROUND(E143*N143,2)</f>
        <v>0.05</v>
      </c>
      <c r="P143" s="237">
        <v>0</v>
      </c>
      <c r="Q143" s="237">
        <f>ROUND(E143*P143,2)</f>
        <v>0</v>
      </c>
      <c r="R143" s="239" t="s">
        <v>371</v>
      </c>
      <c r="S143" s="239" t="s">
        <v>259</v>
      </c>
      <c r="T143" s="240" t="s">
        <v>300</v>
      </c>
      <c r="U143" s="221">
        <v>0</v>
      </c>
      <c r="V143" s="221">
        <f>ROUND(E143*U143,2)</f>
        <v>0</v>
      </c>
      <c r="W143" s="221"/>
      <c r="X143" s="221" t="s">
        <v>372</v>
      </c>
      <c r="Y143" s="221" t="s">
        <v>262</v>
      </c>
      <c r="Z143" s="210"/>
      <c r="AA143" s="210"/>
      <c r="AB143" s="210"/>
      <c r="AC143" s="210"/>
      <c r="AD143" s="210"/>
      <c r="AE143" s="210"/>
      <c r="AF143" s="210"/>
      <c r="AG143" s="210" t="s">
        <v>373</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63" t="s">
        <v>2190</v>
      </c>
      <c r="D144" s="251"/>
      <c r="E144" s="252">
        <v>105</v>
      </c>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319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34">
        <v>57</v>
      </c>
      <c r="B145" s="235" t="s">
        <v>1928</v>
      </c>
      <c r="C145" s="245" t="s">
        <v>1929</v>
      </c>
      <c r="D145" s="236" t="s">
        <v>400</v>
      </c>
      <c r="E145" s="237">
        <v>1.0014700000000001</v>
      </c>
      <c r="F145" s="238"/>
      <c r="G145" s="239">
        <f>ROUND(E145*F145,2)</f>
        <v>0</v>
      </c>
      <c r="H145" s="238"/>
      <c r="I145" s="239">
        <f>ROUND(E145*H145,2)</f>
        <v>0</v>
      </c>
      <c r="J145" s="238"/>
      <c r="K145" s="239">
        <f>ROUND(E145*J145,2)</f>
        <v>0</v>
      </c>
      <c r="L145" s="239">
        <v>21</v>
      </c>
      <c r="M145" s="239">
        <f>G145*(1+L145/100)</f>
        <v>0</v>
      </c>
      <c r="N145" s="237">
        <v>0</v>
      </c>
      <c r="O145" s="237">
        <f>ROUND(E145*N145,2)</f>
        <v>0</v>
      </c>
      <c r="P145" s="237">
        <v>0</v>
      </c>
      <c r="Q145" s="237">
        <f>ROUND(E145*P145,2)</f>
        <v>0</v>
      </c>
      <c r="R145" s="239" t="s">
        <v>1906</v>
      </c>
      <c r="S145" s="239" t="s">
        <v>259</v>
      </c>
      <c r="T145" s="240" t="s">
        <v>300</v>
      </c>
      <c r="U145" s="221">
        <v>1.5980000000000001</v>
      </c>
      <c r="V145" s="221">
        <f>ROUND(E145*U145,2)</f>
        <v>1.6</v>
      </c>
      <c r="W145" s="221"/>
      <c r="X145" s="221" t="s">
        <v>401</v>
      </c>
      <c r="Y145" s="221" t="s">
        <v>262</v>
      </c>
      <c r="Z145" s="210"/>
      <c r="AA145" s="210"/>
      <c r="AB145" s="210"/>
      <c r="AC145" s="210"/>
      <c r="AD145" s="210"/>
      <c r="AE145" s="210"/>
      <c r="AF145" s="210"/>
      <c r="AG145" s="210" t="s">
        <v>402</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61" t="s">
        <v>1616</v>
      </c>
      <c r="D146" s="253"/>
      <c r="E146" s="253"/>
      <c r="F146" s="253"/>
      <c r="G146" s="253"/>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304</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x14ac:dyDescent="0.2">
      <c r="A147" s="224" t="s">
        <v>254</v>
      </c>
      <c r="B147" s="225" t="s">
        <v>194</v>
      </c>
      <c r="C147" s="244" t="s">
        <v>195</v>
      </c>
      <c r="D147" s="226"/>
      <c r="E147" s="227"/>
      <c r="F147" s="228"/>
      <c r="G147" s="228">
        <f>SUMIF(AG148:AG149,"&lt;&gt;NOR",G148:G149)</f>
        <v>0</v>
      </c>
      <c r="H147" s="228"/>
      <c r="I147" s="228">
        <f>SUM(I148:I149)</f>
        <v>0</v>
      </c>
      <c r="J147" s="228"/>
      <c r="K147" s="228">
        <f>SUM(K148:K149)</f>
        <v>0</v>
      </c>
      <c r="L147" s="228"/>
      <c r="M147" s="228">
        <f>SUM(M148:M149)</f>
        <v>0</v>
      </c>
      <c r="N147" s="227"/>
      <c r="O147" s="227">
        <f>SUM(O148:O149)</f>
        <v>0</v>
      </c>
      <c r="P147" s="227"/>
      <c r="Q147" s="227">
        <f>SUM(Q148:Q149)</f>
        <v>0</v>
      </c>
      <c r="R147" s="228"/>
      <c r="S147" s="228"/>
      <c r="T147" s="229"/>
      <c r="U147" s="223"/>
      <c r="V147" s="223">
        <f>SUM(V148:V149)</f>
        <v>0.2</v>
      </c>
      <c r="W147" s="223"/>
      <c r="X147" s="223"/>
      <c r="Y147" s="223"/>
      <c r="AG147" t="s">
        <v>255</v>
      </c>
    </row>
    <row r="148" spans="1:60" outlineLevel="1" x14ac:dyDescent="0.2">
      <c r="A148" s="234">
        <v>58</v>
      </c>
      <c r="B148" s="235" t="s">
        <v>2191</v>
      </c>
      <c r="C148" s="245" t="s">
        <v>2192</v>
      </c>
      <c r="D148" s="236" t="s">
        <v>298</v>
      </c>
      <c r="E148" s="237">
        <v>0.52</v>
      </c>
      <c r="F148" s="238"/>
      <c r="G148" s="239">
        <f>ROUND(E148*F148,2)</f>
        <v>0</v>
      </c>
      <c r="H148" s="238"/>
      <c r="I148" s="239">
        <f>ROUND(E148*H148,2)</f>
        <v>0</v>
      </c>
      <c r="J148" s="238"/>
      <c r="K148" s="239">
        <f>ROUND(E148*J148,2)</f>
        <v>0</v>
      </c>
      <c r="L148" s="239">
        <v>21</v>
      </c>
      <c r="M148" s="239">
        <f>G148*(1+L148/100)</f>
        <v>0</v>
      </c>
      <c r="N148" s="237">
        <v>2.5999999999999998E-4</v>
      </c>
      <c r="O148" s="237">
        <f>ROUND(E148*N148,2)</f>
        <v>0</v>
      </c>
      <c r="P148" s="237">
        <v>0</v>
      </c>
      <c r="Q148" s="237">
        <f>ROUND(E148*P148,2)</f>
        <v>0</v>
      </c>
      <c r="R148" s="239" t="s">
        <v>1824</v>
      </c>
      <c r="S148" s="239" t="s">
        <v>259</v>
      </c>
      <c r="T148" s="240" t="s">
        <v>300</v>
      </c>
      <c r="U148" s="221">
        <v>0.37974999999999998</v>
      </c>
      <c r="V148" s="221">
        <f>ROUND(E148*U148,2)</f>
        <v>0.2</v>
      </c>
      <c r="W148" s="221"/>
      <c r="X148" s="221" t="s">
        <v>348</v>
      </c>
      <c r="Y148" s="221" t="s">
        <v>262</v>
      </c>
      <c r="Z148" s="210"/>
      <c r="AA148" s="210"/>
      <c r="AB148" s="210"/>
      <c r="AC148" s="210"/>
      <c r="AD148" s="210"/>
      <c r="AE148" s="210"/>
      <c r="AF148" s="210"/>
      <c r="AG148" s="210" t="s">
        <v>349</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63" t="s">
        <v>2193</v>
      </c>
      <c r="D149" s="251"/>
      <c r="E149" s="252">
        <v>0.52</v>
      </c>
      <c r="F149" s="221"/>
      <c r="G149" s="221"/>
      <c r="H149" s="221"/>
      <c r="I149" s="221"/>
      <c r="J149" s="221"/>
      <c r="K149" s="221"/>
      <c r="L149" s="221"/>
      <c r="M149" s="221"/>
      <c r="N149" s="220"/>
      <c r="O149" s="220"/>
      <c r="P149" s="220"/>
      <c r="Q149" s="220"/>
      <c r="R149" s="221"/>
      <c r="S149" s="221"/>
      <c r="T149" s="221"/>
      <c r="U149" s="221"/>
      <c r="V149" s="221"/>
      <c r="W149" s="221"/>
      <c r="X149" s="221"/>
      <c r="Y149" s="221"/>
      <c r="Z149" s="210"/>
      <c r="AA149" s="210"/>
      <c r="AB149" s="210"/>
      <c r="AC149" s="210"/>
      <c r="AD149" s="210"/>
      <c r="AE149" s="210"/>
      <c r="AF149" s="210"/>
      <c r="AG149" s="210" t="s">
        <v>319</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x14ac:dyDescent="0.2">
      <c r="A150" s="224" t="s">
        <v>254</v>
      </c>
      <c r="B150" s="225" t="s">
        <v>196</v>
      </c>
      <c r="C150" s="244" t="s">
        <v>197</v>
      </c>
      <c r="D150" s="226"/>
      <c r="E150" s="227"/>
      <c r="F150" s="228"/>
      <c r="G150" s="228">
        <f>SUMIF(AG151:AG151,"&lt;&gt;NOR",G151:G151)</f>
        <v>0</v>
      </c>
      <c r="H150" s="228"/>
      <c r="I150" s="228">
        <f>SUM(I151:I151)</f>
        <v>0</v>
      </c>
      <c r="J150" s="228"/>
      <c r="K150" s="228">
        <f>SUM(K151:K151)</f>
        <v>0</v>
      </c>
      <c r="L150" s="228"/>
      <c r="M150" s="228">
        <f>SUM(M151:M151)</f>
        <v>0</v>
      </c>
      <c r="N150" s="227"/>
      <c r="O150" s="227">
        <f>SUM(O151:O151)</f>
        <v>0.06</v>
      </c>
      <c r="P150" s="227"/>
      <c r="Q150" s="227">
        <f>SUM(Q151:Q151)</f>
        <v>0</v>
      </c>
      <c r="R150" s="228"/>
      <c r="S150" s="228"/>
      <c r="T150" s="229"/>
      <c r="U150" s="223"/>
      <c r="V150" s="223">
        <f>SUM(V151:V151)</f>
        <v>20.16</v>
      </c>
      <c r="W150" s="223"/>
      <c r="X150" s="223"/>
      <c r="Y150" s="223"/>
      <c r="AG150" t="s">
        <v>255</v>
      </c>
    </row>
    <row r="151" spans="1:60" outlineLevel="1" x14ac:dyDescent="0.2">
      <c r="A151" s="254">
        <v>59</v>
      </c>
      <c r="B151" s="255" t="s">
        <v>2194</v>
      </c>
      <c r="C151" s="262" t="s">
        <v>2195</v>
      </c>
      <c r="D151" s="256" t="s">
        <v>298</v>
      </c>
      <c r="E151" s="257">
        <v>150</v>
      </c>
      <c r="F151" s="258"/>
      <c r="G151" s="259">
        <f>ROUND(E151*F151,2)</f>
        <v>0</v>
      </c>
      <c r="H151" s="258"/>
      <c r="I151" s="259">
        <f>ROUND(E151*H151,2)</f>
        <v>0</v>
      </c>
      <c r="J151" s="258"/>
      <c r="K151" s="259">
        <f>ROUND(E151*J151,2)</f>
        <v>0</v>
      </c>
      <c r="L151" s="259">
        <v>21</v>
      </c>
      <c r="M151" s="259">
        <f>G151*(1+L151/100)</f>
        <v>0</v>
      </c>
      <c r="N151" s="257">
        <v>4.2000000000000002E-4</v>
      </c>
      <c r="O151" s="257">
        <f>ROUND(E151*N151,2)</f>
        <v>0.06</v>
      </c>
      <c r="P151" s="257">
        <v>0</v>
      </c>
      <c r="Q151" s="257">
        <f>ROUND(E151*P151,2)</f>
        <v>0</v>
      </c>
      <c r="R151" s="259" t="s">
        <v>1824</v>
      </c>
      <c r="S151" s="259" t="s">
        <v>259</v>
      </c>
      <c r="T151" s="260" t="s">
        <v>300</v>
      </c>
      <c r="U151" s="221">
        <v>0.13439000000000001</v>
      </c>
      <c r="V151" s="221">
        <f>ROUND(E151*U151,2)</f>
        <v>20.16</v>
      </c>
      <c r="W151" s="221"/>
      <c r="X151" s="221" t="s">
        <v>348</v>
      </c>
      <c r="Y151" s="221" t="s">
        <v>262</v>
      </c>
      <c r="Z151" s="210"/>
      <c r="AA151" s="210"/>
      <c r="AB151" s="210"/>
      <c r="AC151" s="210"/>
      <c r="AD151" s="210"/>
      <c r="AE151" s="210"/>
      <c r="AF151" s="210"/>
      <c r="AG151" s="210" t="s">
        <v>349</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x14ac:dyDescent="0.2">
      <c r="A152" s="224" t="s">
        <v>254</v>
      </c>
      <c r="B152" s="225" t="s">
        <v>220</v>
      </c>
      <c r="C152" s="244" t="s">
        <v>221</v>
      </c>
      <c r="D152" s="226"/>
      <c r="E152" s="227"/>
      <c r="F152" s="228"/>
      <c r="G152" s="228">
        <f>SUMIF(AG153:AG172,"&lt;&gt;NOR",G153:G172)</f>
        <v>0</v>
      </c>
      <c r="H152" s="228"/>
      <c r="I152" s="228">
        <f>SUM(I153:I172)</f>
        <v>0</v>
      </c>
      <c r="J152" s="228"/>
      <c r="K152" s="228">
        <f>SUM(K153:K172)</f>
        <v>0</v>
      </c>
      <c r="L152" s="228"/>
      <c r="M152" s="228">
        <f>SUM(M153:M172)</f>
        <v>0</v>
      </c>
      <c r="N152" s="227"/>
      <c r="O152" s="227">
        <f>SUM(O153:O172)</f>
        <v>0</v>
      </c>
      <c r="P152" s="227"/>
      <c r="Q152" s="227">
        <f>SUM(Q153:Q172)</f>
        <v>0</v>
      </c>
      <c r="R152" s="228"/>
      <c r="S152" s="228"/>
      <c r="T152" s="229"/>
      <c r="U152" s="223"/>
      <c r="V152" s="223">
        <f>SUM(V153:V172)</f>
        <v>10.58</v>
      </c>
      <c r="W152" s="223"/>
      <c r="X152" s="223"/>
      <c r="Y152" s="223"/>
      <c r="AG152" t="s">
        <v>255</v>
      </c>
    </row>
    <row r="153" spans="1:60" ht="22.5" outlineLevel="1" x14ac:dyDescent="0.2">
      <c r="A153" s="234">
        <v>60</v>
      </c>
      <c r="B153" s="235" t="s">
        <v>2196</v>
      </c>
      <c r="C153" s="245" t="s">
        <v>2197</v>
      </c>
      <c r="D153" s="236" t="s">
        <v>400</v>
      </c>
      <c r="E153" s="237">
        <v>4.9592400000000003</v>
      </c>
      <c r="F153" s="238"/>
      <c r="G153" s="239">
        <f>ROUND(E153*F153,2)</f>
        <v>0</v>
      </c>
      <c r="H153" s="238"/>
      <c r="I153" s="239">
        <f>ROUND(E153*H153,2)</f>
        <v>0</v>
      </c>
      <c r="J153" s="238"/>
      <c r="K153" s="239">
        <f>ROUND(E153*J153,2)</f>
        <v>0</v>
      </c>
      <c r="L153" s="239">
        <v>21</v>
      </c>
      <c r="M153" s="239">
        <f>G153*(1+L153/100)</f>
        <v>0</v>
      </c>
      <c r="N153" s="237">
        <v>0</v>
      </c>
      <c r="O153" s="237">
        <f>ROUND(E153*N153,2)</f>
        <v>0</v>
      </c>
      <c r="P153" s="237">
        <v>0</v>
      </c>
      <c r="Q153" s="237">
        <f>ROUND(E153*P153,2)</f>
        <v>0</v>
      </c>
      <c r="R153" s="239" t="s">
        <v>2198</v>
      </c>
      <c r="S153" s="239" t="s">
        <v>259</v>
      </c>
      <c r="T153" s="240" t="s">
        <v>300</v>
      </c>
      <c r="U153" s="221">
        <v>0.27700000000000002</v>
      </c>
      <c r="V153" s="221">
        <f>ROUND(E153*U153,2)</f>
        <v>1.37</v>
      </c>
      <c r="W153" s="221"/>
      <c r="X153" s="221" t="s">
        <v>406</v>
      </c>
      <c r="Y153" s="221" t="s">
        <v>262</v>
      </c>
      <c r="Z153" s="210"/>
      <c r="AA153" s="210"/>
      <c r="AB153" s="210"/>
      <c r="AC153" s="210"/>
      <c r="AD153" s="210"/>
      <c r="AE153" s="210"/>
      <c r="AF153" s="210"/>
      <c r="AG153" s="210" t="s">
        <v>407</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61" t="s">
        <v>2199</v>
      </c>
      <c r="D154" s="253"/>
      <c r="E154" s="253"/>
      <c r="F154" s="253"/>
      <c r="G154" s="253"/>
      <c r="H154" s="221"/>
      <c r="I154" s="221"/>
      <c r="J154" s="221"/>
      <c r="K154" s="221"/>
      <c r="L154" s="221"/>
      <c r="M154" s="221"/>
      <c r="N154" s="220"/>
      <c r="O154" s="220"/>
      <c r="P154" s="220"/>
      <c r="Q154" s="220"/>
      <c r="R154" s="221"/>
      <c r="S154" s="221"/>
      <c r="T154" s="221"/>
      <c r="U154" s="221"/>
      <c r="V154" s="221"/>
      <c r="W154" s="221"/>
      <c r="X154" s="221"/>
      <c r="Y154" s="221"/>
      <c r="Z154" s="210"/>
      <c r="AA154" s="210"/>
      <c r="AB154" s="210"/>
      <c r="AC154" s="210"/>
      <c r="AD154" s="210"/>
      <c r="AE154" s="210"/>
      <c r="AF154" s="210"/>
      <c r="AG154" s="210" t="s">
        <v>304</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47" t="s">
        <v>2200</v>
      </c>
      <c r="D155" s="243"/>
      <c r="E155" s="243"/>
      <c r="F155" s="243"/>
      <c r="G155" s="243"/>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265</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47" t="s">
        <v>2201</v>
      </c>
      <c r="D156" s="243"/>
      <c r="E156" s="243"/>
      <c r="F156" s="243"/>
      <c r="G156" s="243"/>
      <c r="H156" s="221"/>
      <c r="I156" s="221"/>
      <c r="J156" s="221"/>
      <c r="K156" s="221"/>
      <c r="L156" s="221"/>
      <c r="M156" s="221"/>
      <c r="N156" s="220"/>
      <c r="O156" s="220"/>
      <c r="P156" s="220"/>
      <c r="Q156" s="220"/>
      <c r="R156" s="221"/>
      <c r="S156" s="221"/>
      <c r="T156" s="221"/>
      <c r="U156" s="221"/>
      <c r="V156" s="221"/>
      <c r="W156" s="221"/>
      <c r="X156" s="221"/>
      <c r="Y156" s="221"/>
      <c r="Z156" s="210"/>
      <c r="AA156" s="210"/>
      <c r="AB156" s="210"/>
      <c r="AC156" s="210"/>
      <c r="AD156" s="210"/>
      <c r="AE156" s="210"/>
      <c r="AF156" s="210"/>
      <c r="AG156" s="210" t="s">
        <v>265</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3" x14ac:dyDescent="0.2">
      <c r="A157" s="217"/>
      <c r="B157" s="218"/>
      <c r="C157" s="247" t="s">
        <v>2202</v>
      </c>
      <c r="D157" s="243"/>
      <c r="E157" s="243"/>
      <c r="F157" s="243"/>
      <c r="G157" s="243"/>
      <c r="H157" s="221"/>
      <c r="I157" s="221"/>
      <c r="J157" s="221"/>
      <c r="K157" s="221"/>
      <c r="L157" s="221"/>
      <c r="M157" s="221"/>
      <c r="N157" s="220"/>
      <c r="O157" s="220"/>
      <c r="P157" s="220"/>
      <c r="Q157" s="220"/>
      <c r="R157" s="221"/>
      <c r="S157" s="221"/>
      <c r="T157" s="221"/>
      <c r="U157" s="221"/>
      <c r="V157" s="221"/>
      <c r="W157" s="221"/>
      <c r="X157" s="221"/>
      <c r="Y157" s="221"/>
      <c r="Z157" s="210"/>
      <c r="AA157" s="210"/>
      <c r="AB157" s="210"/>
      <c r="AC157" s="210"/>
      <c r="AD157" s="210"/>
      <c r="AE157" s="210"/>
      <c r="AF157" s="210"/>
      <c r="AG157" s="210" t="s">
        <v>265</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41" t="str">
        <f>C157</f>
        <v>- při vodorovné dopravě po vodě : vyložení na hromady na suchu nebo na přeložení na dopravní prostředek na suchu do 15 m vodorovně a současně do 4 m svisle,</v>
      </c>
      <c r="BB157" s="210"/>
      <c r="BC157" s="210"/>
      <c r="BD157" s="210"/>
      <c r="BE157" s="210"/>
      <c r="BF157" s="210"/>
      <c r="BG157" s="210"/>
      <c r="BH157" s="210"/>
    </row>
    <row r="158" spans="1:60" outlineLevel="3" x14ac:dyDescent="0.2">
      <c r="A158" s="217"/>
      <c r="B158" s="218"/>
      <c r="C158" s="247" t="s">
        <v>2203</v>
      </c>
      <c r="D158" s="243"/>
      <c r="E158" s="243"/>
      <c r="F158" s="243"/>
      <c r="G158" s="243"/>
      <c r="H158" s="221"/>
      <c r="I158" s="221"/>
      <c r="J158" s="221"/>
      <c r="K158" s="221"/>
      <c r="L158" s="221"/>
      <c r="M158" s="221"/>
      <c r="N158" s="220"/>
      <c r="O158" s="220"/>
      <c r="P158" s="220"/>
      <c r="Q158" s="220"/>
      <c r="R158" s="221"/>
      <c r="S158" s="221"/>
      <c r="T158" s="221"/>
      <c r="U158" s="221"/>
      <c r="V158" s="221"/>
      <c r="W158" s="221"/>
      <c r="X158" s="221"/>
      <c r="Y158" s="221"/>
      <c r="Z158" s="210"/>
      <c r="AA158" s="210"/>
      <c r="AB158" s="210"/>
      <c r="AC158" s="210"/>
      <c r="AD158" s="210"/>
      <c r="AE158" s="210"/>
      <c r="AF158" s="210"/>
      <c r="AG158" s="210" t="s">
        <v>265</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54">
        <v>61</v>
      </c>
      <c r="B159" s="255" t="s">
        <v>2204</v>
      </c>
      <c r="C159" s="262" t="s">
        <v>2205</v>
      </c>
      <c r="D159" s="256" t="s">
        <v>400</v>
      </c>
      <c r="E159" s="257">
        <v>4.9592400000000003</v>
      </c>
      <c r="F159" s="258"/>
      <c r="G159" s="259">
        <f>ROUND(E159*F159,2)</f>
        <v>0</v>
      </c>
      <c r="H159" s="258"/>
      <c r="I159" s="259">
        <f>ROUND(E159*H159,2)</f>
        <v>0</v>
      </c>
      <c r="J159" s="258"/>
      <c r="K159" s="259">
        <f>ROUND(E159*J159,2)</f>
        <v>0</v>
      </c>
      <c r="L159" s="259">
        <v>21</v>
      </c>
      <c r="M159" s="259">
        <f>G159*(1+L159/100)</f>
        <v>0</v>
      </c>
      <c r="N159" s="257">
        <v>0</v>
      </c>
      <c r="O159" s="257">
        <f>ROUND(E159*N159,2)</f>
        <v>0</v>
      </c>
      <c r="P159" s="257">
        <v>0</v>
      </c>
      <c r="Q159" s="257">
        <f>ROUND(E159*P159,2)</f>
        <v>0</v>
      </c>
      <c r="R159" s="259" t="s">
        <v>415</v>
      </c>
      <c r="S159" s="259" t="s">
        <v>259</v>
      </c>
      <c r="T159" s="260" t="s">
        <v>300</v>
      </c>
      <c r="U159" s="221">
        <v>0.49</v>
      </c>
      <c r="V159" s="221">
        <f>ROUND(E159*U159,2)</f>
        <v>2.4300000000000002</v>
      </c>
      <c r="W159" s="221"/>
      <c r="X159" s="221" t="s">
        <v>406</v>
      </c>
      <c r="Y159" s="221" t="s">
        <v>262</v>
      </c>
      <c r="Z159" s="210"/>
      <c r="AA159" s="210"/>
      <c r="AB159" s="210"/>
      <c r="AC159" s="210"/>
      <c r="AD159" s="210"/>
      <c r="AE159" s="210"/>
      <c r="AF159" s="210"/>
      <c r="AG159" s="210" t="s">
        <v>407</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54">
        <v>62</v>
      </c>
      <c r="B160" s="255" t="s">
        <v>2206</v>
      </c>
      <c r="C160" s="262" t="s">
        <v>2207</v>
      </c>
      <c r="D160" s="256" t="s">
        <v>400</v>
      </c>
      <c r="E160" s="257">
        <v>69.429379999999995</v>
      </c>
      <c r="F160" s="258"/>
      <c r="G160" s="259">
        <f>ROUND(E160*F160,2)</f>
        <v>0</v>
      </c>
      <c r="H160" s="258"/>
      <c r="I160" s="259">
        <f>ROUND(E160*H160,2)</f>
        <v>0</v>
      </c>
      <c r="J160" s="258"/>
      <c r="K160" s="259">
        <f>ROUND(E160*J160,2)</f>
        <v>0</v>
      </c>
      <c r="L160" s="259">
        <v>21</v>
      </c>
      <c r="M160" s="259">
        <f>G160*(1+L160/100)</f>
        <v>0</v>
      </c>
      <c r="N160" s="257">
        <v>0</v>
      </c>
      <c r="O160" s="257">
        <f>ROUND(E160*N160,2)</f>
        <v>0</v>
      </c>
      <c r="P160" s="257">
        <v>0</v>
      </c>
      <c r="Q160" s="257">
        <f>ROUND(E160*P160,2)</f>
        <v>0</v>
      </c>
      <c r="R160" s="259" t="s">
        <v>415</v>
      </c>
      <c r="S160" s="259" t="s">
        <v>259</v>
      </c>
      <c r="T160" s="260" t="s">
        <v>300</v>
      </c>
      <c r="U160" s="221">
        <v>0</v>
      </c>
      <c r="V160" s="221">
        <f>ROUND(E160*U160,2)</f>
        <v>0</v>
      </c>
      <c r="W160" s="221"/>
      <c r="X160" s="221" t="s">
        <v>406</v>
      </c>
      <c r="Y160" s="221" t="s">
        <v>262</v>
      </c>
      <c r="Z160" s="210"/>
      <c r="AA160" s="210"/>
      <c r="AB160" s="210"/>
      <c r="AC160" s="210"/>
      <c r="AD160" s="210"/>
      <c r="AE160" s="210"/>
      <c r="AF160" s="210"/>
      <c r="AG160" s="210" t="s">
        <v>407</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54">
        <v>63</v>
      </c>
      <c r="B161" s="255" t="s">
        <v>2208</v>
      </c>
      <c r="C161" s="262" t="s">
        <v>2209</v>
      </c>
      <c r="D161" s="256" t="s">
        <v>400</v>
      </c>
      <c r="E161" s="257">
        <v>4.9592400000000003</v>
      </c>
      <c r="F161" s="258"/>
      <c r="G161" s="259">
        <f>ROUND(E161*F161,2)</f>
        <v>0</v>
      </c>
      <c r="H161" s="258"/>
      <c r="I161" s="259">
        <f>ROUND(E161*H161,2)</f>
        <v>0</v>
      </c>
      <c r="J161" s="258"/>
      <c r="K161" s="259">
        <f>ROUND(E161*J161,2)</f>
        <v>0</v>
      </c>
      <c r="L161" s="259">
        <v>21</v>
      </c>
      <c r="M161" s="259">
        <f>G161*(1+L161/100)</f>
        <v>0</v>
      </c>
      <c r="N161" s="257">
        <v>0</v>
      </c>
      <c r="O161" s="257">
        <f>ROUND(E161*N161,2)</f>
        <v>0</v>
      </c>
      <c r="P161" s="257">
        <v>0</v>
      </c>
      <c r="Q161" s="257">
        <f>ROUND(E161*P161,2)</f>
        <v>0</v>
      </c>
      <c r="R161" s="259" t="s">
        <v>415</v>
      </c>
      <c r="S161" s="259" t="s">
        <v>259</v>
      </c>
      <c r="T161" s="260" t="s">
        <v>300</v>
      </c>
      <c r="U161" s="221">
        <v>0.94199999999999995</v>
      </c>
      <c r="V161" s="221">
        <f>ROUND(E161*U161,2)</f>
        <v>4.67</v>
      </c>
      <c r="W161" s="221"/>
      <c r="X161" s="221" t="s">
        <v>406</v>
      </c>
      <c r="Y161" s="221" t="s">
        <v>262</v>
      </c>
      <c r="Z161" s="210"/>
      <c r="AA161" s="210"/>
      <c r="AB161" s="210"/>
      <c r="AC161" s="210"/>
      <c r="AD161" s="210"/>
      <c r="AE161" s="210"/>
      <c r="AF161" s="210"/>
      <c r="AG161" s="210" t="s">
        <v>407</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2.5" outlineLevel="1" x14ac:dyDescent="0.2">
      <c r="A162" s="254">
        <v>64</v>
      </c>
      <c r="B162" s="255" t="s">
        <v>2210</v>
      </c>
      <c r="C162" s="262" t="s">
        <v>2211</v>
      </c>
      <c r="D162" s="256" t="s">
        <v>400</v>
      </c>
      <c r="E162" s="257">
        <v>19.836970000000001</v>
      </c>
      <c r="F162" s="258"/>
      <c r="G162" s="259">
        <f>ROUND(E162*F162,2)</f>
        <v>0</v>
      </c>
      <c r="H162" s="258"/>
      <c r="I162" s="259">
        <f>ROUND(E162*H162,2)</f>
        <v>0</v>
      </c>
      <c r="J162" s="258"/>
      <c r="K162" s="259">
        <f>ROUND(E162*J162,2)</f>
        <v>0</v>
      </c>
      <c r="L162" s="259">
        <v>21</v>
      </c>
      <c r="M162" s="259">
        <f>G162*(1+L162/100)</f>
        <v>0</v>
      </c>
      <c r="N162" s="257">
        <v>0</v>
      </c>
      <c r="O162" s="257">
        <f>ROUND(E162*N162,2)</f>
        <v>0</v>
      </c>
      <c r="P162" s="257">
        <v>0</v>
      </c>
      <c r="Q162" s="257">
        <f>ROUND(E162*P162,2)</f>
        <v>0</v>
      </c>
      <c r="R162" s="259" t="s">
        <v>415</v>
      </c>
      <c r="S162" s="259" t="s">
        <v>259</v>
      </c>
      <c r="T162" s="260" t="s">
        <v>300</v>
      </c>
      <c r="U162" s="221">
        <v>0.105</v>
      </c>
      <c r="V162" s="221">
        <f>ROUND(E162*U162,2)</f>
        <v>2.08</v>
      </c>
      <c r="W162" s="221"/>
      <c r="X162" s="221" t="s">
        <v>406</v>
      </c>
      <c r="Y162" s="221" t="s">
        <v>262</v>
      </c>
      <c r="Z162" s="210"/>
      <c r="AA162" s="210"/>
      <c r="AB162" s="210"/>
      <c r="AC162" s="210"/>
      <c r="AD162" s="210"/>
      <c r="AE162" s="210"/>
      <c r="AF162" s="210"/>
      <c r="AG162" s="210" t="s">
        <v>407</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34">
        <v>65</v>
      </c>
      <c r="B163" s="235" t="s">
        <v>417</v>
      </c>
      <c r="C163" s="245" t="s">
        <v>418</v>
      </c>
      <c r="D163" s="236" t="s">
        <v>400</v>
      </c>
      <c r="E163" s="237">
        <v>4.9592400000000003</v>
      </c>
      <c r="F163" s="238"/>
      <c r="G163" s="239">
        <f>ROUND(E163*F163,2)</f>
        <v>0</v>
      </c>
      <c r="H163" s="238"/>
      <c r="I163" s="239">
        <f>ROUND(E163*H163,2)</f>
        <v>0</v>
      </c>
      <c r="J163" s="238"/>
      <c r="K163" s="239">
        <f>ROUND(E163*J163,2)</f>
        <v>0</v>
      </c>
      <c r="L163" s="239">
        <v>21</v>
      </c>
      <c r="M163" s="239">
        <f>G163*(1+L163/100)</f>
        <v>0</v>
      </c>
      <c r="N163" s="237">
        <v>0</v>
      </c>
      <c r="O163" s="237">
        <f>ROUND(E163*N163,2)</f>
        <v>0</v>
      </c>
      <c r="P163" s="237">
        <v>0</v>
      </c>
      <c r="Q163" s="237">
        <f>ROUND(E163*P163,2)</f>
        <v>0</v>
      </c>
      <c r="R163" s="239" t="s">
        <v>419</v>
      </c>
      <c r="S163" s="239" t="s">
        <v>259</v>
      </c>
      <c r="T163" s="240" t="s">
        <v>300</v>
      </c>
      <c r="U163" s="221">
        <v>6.0000000000000001E-3</v>
      </c>
      <c r="V163" s="221">
        <f>ROUND(E163*U163,2)</f>
        <v>0.03</v>
      </c>
      <c r="W163" s="221"/>
      <c r="X163" s="221" t="s">
        <v>406</v>
      </c>
      <c r="Y163" s="221" t="s">
        <v>262</v>
      </c>
      <c r="Z163" s="210"/>
      <c r="AA163" s="210"/>
      <c r="AB163" s="210"/>
      <c r="AC163" s="210"/>
      <c r="AD163" s="210"/>
      <c r="AE163" s="210"/>
      <c r="AF163" s="210"/>
      <c r="AG163" s="210" t="s">
        <v>407</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61" t="s">
        <v>420</v>
      </c>
      <c r="D164" s="253"/>
      <c r="E164" s="253"/>
      <c r="F164" s="253"/>
      <c r="G164" s="253"/>
      <c r="H164" s="221"/>
      <c r="I164" s="221"/>
      <c r="J164" s="221"/>
      <c r="K164" s="221"/>
      <c r="L164" s="221"/>
      <c r="M164" s="221"/>
      <c r="N164" s="220"/>
      <c r="O164" s="220"/>
      <c r="P164" s="220"/>
      <c r="Q164" s="220"/>
      <c r="R164" s="221"/>
      <c r="S164" s="221"/>
      <c r="T164" s="221"/>
      <c r="U164" s="221"/>
      <c r="V164" s="221"/>
      <c r="W164" s="221"/>
      <c r="X164" s="221"/>
      <c r="Y164" s="221"/>
      <c r="Z164" s="210"/>
      <c r="AA164" s="210"/>
      <c r="AB164" s="210"/>
      <c r="AC164" s="210"/>
      <c r="AD164" s="210"/>
      <c r="AE164" s="210"/>
      <c r="AF164" s="210"/>
      <c r="AG164" s="210" t="s">
        <v>304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4">
        <v>66</v>
      </c>
      <c r="B165" s="235" t="s">
        <v>2212</v>
      </c>
      <c r="C165" s="245" t="s">
        <v>2213</v>
      </c>
      <c r="D165" s="236" t="s">
        <v>400</v>
      </c>
      <c r="E165" s="237">
        <v>4.6608599999999996</v>
      </c>
      <c r="F165" s="238"/>
      <c r="G165" s="239">
        <f>ROUND(E165*F165,2)</f>
        <v>0</v>
      </c>
      <c r="H165" s="238"/>
      <c r="I165" s="239">
        <f>ROUND(E165*H165,2)</f>
        <v>0</v>
      </c>
      <c r="J165" s="238"/>
      <c r="K165" s="239">
        <f>ROUND(E165*J165,2)</f>
        <v>0</v>
      </c>
      <c r="L165" s="239">
        <v>21</v>
      </c>
      <c r="M165" s="239">
        <f>G165*(1+L165/100)</f>
        <v>0</v>
      </c>
      <c r="N165" s="237">
        <v>0</v>
      </c>
      <c r="O165" s="237">
        <f>ROUND(E165*N165,2)</f>
        <v>0</v>
      </c>
      <c r="P165" s="237">
        <v>0</v>
      </c>
      <c r="Q165" s="237">
        <f>ROUND(E165*P165,2)</f>
        <v>0</v>
      </c>
      <c r="R165" s="239" t="s">
        <v>415</v>
      </c>
      <c r="S165" s="239" t="s">
        <v>424</v>
      </c>
      <c r="T165" s="240" t="s">
        <v>300</v>
      </c>
      <c r="U165" s="221">
        <v>0</v>
      </c>
      <c r="V165" s="221">
        <f>ROUND(E165*U165,2)</f>
        <v>0</v>
      </c>
      <c r="W165" s="221"/>
      <c r="X165" s="221" t="s">
        <v>1291</v>
      </c>
      <c r="Y165" s="221" t="s">
        <v>262</v>
      </c>
      <c r="Z165" s="210"/>
      <c r="AA165" s="210"/>
      <c r="AB165" s="210"/>
      <c r="AC165" s="210"/>
      <c r="AD165" s="210"/>
      <c r="AE165" s="210"/>
      <c r="AF165" s="210"/>
      <c r="AG165" s="210" t="s">
        <v>2214</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2" x14ac:dyDescent="0.2">
      <c r="A166" s="217"/>
      <c r="B166" s="218"/>
      <c r="C166" s="263" t="s">
        <v>2215</v>
      </c>
      <c r="D166" s="251"/>
      <c r="E166" s="252">
        <v>4.8988899999999997</v>
      </c>
      <c r="F166" s="221"/>
      <c r="G166" s="221"/>
      <c r="H166" s="221"/>
      <c r="I166" s="221"/>
      <c r="J166" s="221"/>
      <c r="K166" s="221"/>
      <c r="L166" s="221"/>
      <c r="M166" s="221"/>
      <c r="N166" s="220"/>
      <c r="O166" s="220"/>
      <c r="P166" s="220"/>
      <c r="Q166" s="220"/>
      <c r="R166" s="221"/>
      <c r="S166" s="221"/>
      <c r="T166" s="221"/>
      <c r="U166" s="221"/>
      <c r="V166" s="221"/>
      <c r="W166" s="221"/>
      <c r="X166" s="221"/>
      <c r="Y166" s="221"/>
      <c r="Z166" s="210"/>
      <c r="AA166" s="210"/>
      <c r="AB166" s="210"/>
      <c r="AC166" s="210"/>
      <c r="AD166" s="210"/>
      <c r="AE166" s="210"/>
      <c r="AF166" s="210"/>
      <c r="AG166" s="210" t="s">
        <v>319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63" t="s">
        <v>2216</v>
      </c>
      <c r="D167" s="251"/>
      <c r="E167" s="252">
        <v>-0.19195000000000001</v>
      </c>
      <c r="F167" s="221"/>
      <c r="G167" s="221"/>
      <c r="H167" s="221"/>
      <c r="I167" s="221"/>
      <c r="J167" s="221"/>
      <c r="K167" s="221"/>
      <c r="L167" s="221"/>
      <c r="M167" s="221"/>
      <c r="N167" s="220"/>
      <c r="O167" s="220"/>
      <c r="P167" s="220"/>
      <c r="Q167" s="220"/>
      <c r="R167" s="221"/>
      <c r="S167" s="221"/>
      <c r="T167" s="221"/>
      <c r="U167" s="221"/>
      <c r="V167" s="221"/>
      <c r="W167" s="221"/>
      <c r="X167" s="221"/>
      <c r="Y167" s="221"/>
      <c r="Z167" s="210"/>
      <c r="AA167" s="210"/>
      <c r="AB167" s="210"/>
      <c r="AC167" s="210"/>
      <c r="AD167" s="210"/>
      <c r="AE167" s="210"/>
      <c r="AF167" s="210"/>
      <c r="AG167" s="210" t="s">
        <v>319</v>
      </c>
      <c r="AH167" s="210">
        <v>5</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63" t="s">
        <v>2217</v>
      </c>
      <c r="D168" s="251"/>
      <c r="E168" s="252">
        <v>-3.8879999999999998E-2</v>
      </c>
      <c r="F168" s="221"/>
      <c r="G168" s="221"/>
      <c r="H168" s="221"/>
      <c r="I168" s="221"/>
      <c r="J168" s="221"/>
      <c r="K168" s="221"/>
      <c r="L168" s="221"/>
      <c r="M168" s="221"/>
      <c r="N168" s="220"/>
      <c r="O168" s="220"/>
      <c r="P168" s="220"/>
      <c r="Q168" s="220"/>
      <c r="R168" s="221"/>
      <c r="S168" s="221"/>
      <c r="T168" s="221"/>
      <c r="U168" s="221"/>
      <c r="V168" s="221"/>
      <c r="W168" s="221"/>
      <c r="X168" s="221"/>
      <c r="Y168" s="221"/>
      <c r="Z168" s="210"/>
      <c r="AA168" s="210"/>
      <c r="AB168" s="210"/>
      <c r="AC168" s="210"/>
      <c r="AD168" s="210"/>
      <c r="AE168" s="210"/>
      <c r="AF168" s="210"/>
      <c r="AG168" s="210" t="s">
        <v>319</v>
      </c>
      <c r="AH168" s="210">
        <v>5</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63" t="s">
        <v>2218</v>
      </c>
      <c r="D169" s="251"/>
      <c r="E169" s="252">
        <v>-7.1999999999999998E-3</v>
      </c>
      <c r="F169" s="221"/>
      <c r="G169" s="221"/>
      <c r="H169" s="221"/>
      <c r="I169" s="221"/>
      <c r="J169" s="221"/>
      <c r="K169" s="221"/>
      <c r="L169" s="221"/>
      <c r="M169" s="221"/>
      <c r="N169" s="220"/>
      <c r="O169" s="220"/>
      <c r="P169" s="220"/>
      <c r="Q169" s="220"/>
      <c r="R169" s="221"/>
      <c r="S169" s="221"/>
      <c r="T169" s="221"/>
      <c r="U169" s="221"/>
      <c r="V169" s="221"/>
      <c r="W169" s="221"/>
      <c r="X169" s="221"/>
      <c r="Y169" s="221"/>
      <c r="Z169" s="210"/>
      <c r="AA169" s="210"/>
      <c r="AB169" s="210"/>
      <c r="AC169" s="210"/>
      <c r="AD169" s="210"/>
      <c r="AE169" s="210"/>
      <c r="AF169" s="210"/>
      <c r="AG169" s="210" t="s">
        <v>319</v>
      </c>
      <c r="AH169" s="210">
        <v>5</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54">
        <v>67</v>
      </c>
      <c r="B170" s="255" t="s">
        <v>2219</v>
      </c>
      <c r="C170" s="262" t="s">
        <v>2220</v>
      </c>
      <c r="D170" s="256" t="s">
        <v>400</v>
      </c>
      <c r="E170" s="257">
        <v>0.19195000000000001</v>
      </c>
      <c r="F170" s="258"/>
      <c r="G170" s="259">
        <f>ROUND(E170*F170,2)</f>
        <v>0</v>
      </c>
      <c r="H170" s="258"/>
      <c r="I170" s="259">
        <f>ROUND(E170*H170,2)</f>
        <v>0</v>
      </c>
      <c r="J170" s="258"/>
      <c r="K170" s="259">
        <f>ROUND(E170*J170,2)</f>
        <v>0</v>
      </c>
      <c r="L170" s="259">
        <v>21</v>
      </c>
      <c r="M170" s="259">
        <f>G170*(1+L170/100)</f>
        <v>0</v>
      </c>
      <c r="N170" s="257">
        <v>0</v>
      </c>
      <c r="O170" s="257">
        <f>ROUND(E170*N170,2)</f>
        <v>0</v>
      </c>
      <c r="P170" s="257">
        <v>0</v>
      </c>
      <c r="Q170" s="257">
        <f>ROUND(E170*P170,2)</f>
        <v>0</v>
      </c>
      <c r="R170" s="259"/>
      <c r="S170" s="259" t="s">
        <v>424</v>
      </c>
      <c r="T170" s="260" t="s">
        <v>300</v>
      </c>
      <c r="U170" s="221">
        <v>0</v>
      </c>
      <c r="V170" s="221">
        <f>ROUND(E170*U170,2)</f>
        <v>0</v>
      </c>
      <c r="W170" s="221"/>
      <c r="X170" s="221" t="s">
        <v>1291</v>
      </c>
      <c r="Y170" s="221" t="s">
        <v>262</v>
      </c>
      <c r="Z170" s="210"/>
      <c r="AA170" s="210"/>
      <c r="AB170" s="210"/>
      <c r="AC170" s="210"/>
      <c r="AD170" s="210"/>
      <c r="AE170" s="210"/>
      <c r="AF170" s="210"/>
      <c r="AG170" s="210" t="s">
        <v>1292</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54">
        <v>68</v>
      </c>
      <c r="B171" s="255" t="s">
        <v>2221</v>
      </c>
      <c r="C171" s="262" t="s">
        <v>2222</v>
      </c>
      <c r="D171" s="256" t="s">
        <v>400</v>
      </c>
      <c r="E171" s="257">
        <v>3.8879999999999998E-2</v>
      </c>
      <c r="F171" s="258"/>
      <c r="G171" s="259">
        <f>ROUND(E171*F171,2)</f>
        <v>0</v>
      </c>
      <c r="H171" s="258"/>
      <c r="I171" s="259">
        <f>ROUND(E171*H171,2)</f>
        <v>0</v>
      </c>
      <c r="J171" s="258"/>
      <c r="K171" s="259">
        <f>ROUND(E171*J171,2)</f>
        <v>0</v>
      </c>
      <c r="L171" s="259">
        <v>21</v>
      </c>
      <c r="M171" s="259">
        <f>G171*(1+L171/100)</f>
        <v>0</v>
      </c>
      <c r="N171" s="257">
        <v>0</v>
      </c>
      <c r="O171" s="257">
        <f>ROUND(E171*N171,2)</f>
        <v>0</v>
      </c>
      <c r="P171" s="257">
        <v>0</v>
      </c>
      <c r="Q171" s="257">
        <f>ROUND(E171*P171,2)</f>
        <v>0</v>
      </c>
      <c r="R171" s="259"/>
      <c r="S171" s="259" t="s">
        <v>424</v>
      </c>
      <c r="T171" s="260" t="s">
        <v>300</v>
      </c>
      <c r="U171" s="221">
        <v>0</v>
      </c>
      <c r="V171" s="221">
        <f>ROUND(E171*U171,2)</f>
        <v>0</v>
      </c>
      <c r="W171" s="221"/>
      <c r="X171" s="221" t="s">
        <v>1291</v>
      </c>
      <c r="Y171" s="221" t="s">
        <v>262</v>
      </c>
      <c r="Z171" s="210"/>
      <c r="AA171" s="210"/>
      <c r="AB171" s="210"/>
      <c r="AC171" s="210"/>
      <c r="AD171" s="210"/>
      <c r="AE171" s="210"/>
      <c r="AF171" s="210"/>
      <c r="AG171" s="210" t="s">
        <v>1292</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34">
        <v>69</v>
      </c>
      <c r="B172" s="235" t="s">
        <v>2223</v>
      </c>
      <c r="C172" s="245" t="s">
        <v>2224</v>
      </c>
      <c r="D172" s="236" t="s">
        <v>400</v>
      </c>
      <c r="E172" s="237">
        <v>7.1999999999999998E-3</v>
      </c>
      <c r="F172" s="238"/>
      <c r="G172" s="239">
        <f>ROUND(E172*F172,2)</f>
        <v>0</v>
      </c>
      <c r="H172" s="238"/>
      <c r="I172" s="239">
        <f>ROUND(E172*H172,2)</f>
        <v>0</v>
      </c>
      <c r="J172" s="238"/>
      <c r="K172" s="239">
        <f>ROUND(E172*J172,2)</f>
        <v>0</v>
      </c>
      <c r="L172" s="239">
        <v>21</v>
      </c>
      <c r="M172" s="239">
        <f>G172*(1+L172/100)</f>
        <v>0</v>
      </c>
      <c r="N172" s="237">
        <v>0</v>
      </c>
      <c r="O172" s="237">
        <f>ROUND(E172*N172,2)</f>
        <v>0</v>
      </c>
      <c r="P172" s="237">
        <v>0</v>
      </c>
      <c r="Q172" s="237">
        <f>ROUND(E172*P172,2)</f>
        <v>0</v>
      </c>
      <c r="R172" s="239"/>
      <c r="S172" s="239" t="s">
        <v>424</v>
      </c>
      <c r="T172" s="240" t="s">
        <v>300</v>
      </c>
      <c r="U172" s="221">
        <v>0</v>
      </c>
      <c r="V172" s="221">
        <f>ROUND(E172*U172,2)</f>
        <v>0</v>
      </c>
      <c r="W172" s="221"/>
      <c r="X172" s="221" t="s">
        <v>1291</v>
      </c>
      <c r="Y172" s="221" t="s">
        <v>262</v>
      </c>
      <c r="Z172" s="210"/>
      <c r="AA172" s="210"/>
      <c r="AB172" s="210"/>
      <c r="AC172" s="210"/>
      <c r="AD172" s="210"/>
      <c r="AE172" s="210"/>
      <c r="AF172" s="210"/>
      <c r="AG172" s="210" t="s">
        <v>1292</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x14ac:dyDescent="0.2">
      <c r="A173" s="3"/>
      <c r="B173" s="4"/>
      <c r="C173" s="248"/>
      <c r="D173" s="6"/>
      <c r="E173" s="3"/>
      <c r="F173" s="3"/>
      <c r="G173" s="3"/>
      <c r="H173" s="3"/>
      <c r="I173" s="3"/>
      <c r="J173" s="3"/>
      <c r="K173" s="3"/>
      <c r="L173" s="3"/>
      <c r="M173" s="3"/>
      <c r="N173" s="3"/>
      <c r="O173" s="3"/>
      <c r="P173" s="3"/>
      <c r="Q173" s="3"/>
      <c r="R173" s="3"/>
      <c r="S173" s="3"/>
      <c r="T173" s="3"/>
      <c r="U173" s="3"/>
      <c r="V173" s="3"/>
      <c r="W173" s="3"/>
      <c r="X173" s="3"/>
      <c r="Y173" s="3"/>
      <c r="AE173">
        <v>15</v>
      </c>
      <c r="AF173">
        <v>21</v>
      </c>
      <c r="AG173" t="s">
        <v>240</v>
      </c>
    </row>
    <row r="174" spans="1:60" x14ac:dyDescent="0.2">
      <c r="A174" s="213"/>
      <c r="B174" s="214" t="s">
        <v>29</v>
      </c>
      <c r="C174" s="249"/>
      <c r="D174" s="215"/>
      <c r="E174" s="216"/>
      <c r="F174" s="216"/>
      <c r="G174" s="233">
        <f>G8+G28+G37+G48+G77+G80+G91+G93+G124+G127+G147+G150+G152</f>
        <v>0</v>
      </c>
      <c r="H174" s="3"/>
      <c r="I174" s="3"/>
      <c r="J174" s="3"/>
      <c r="K174" s="3"/>
      <c r="L174" s="3"/>
      <c r="M174" s="3"/>
      <c r="N174" s="3"/>
      <c r="O174" s="3"/>
      <c r="P174" s="3"/>
      <c r="Q174" s="3"/>
      <c r="R174" s="3"/>
      <c r="S174" s="3"/>
      <c r="T174" s="3"/>
      <c r="U174" s="3"/>
      <c r="V174" s="3"/>
      <c r="W174" s="3"/>
      <c r="X174" s="3"/>
      <c r="Y174" s="3"/>
      <c r="AE174">
        <f>SUMIF(L7:L172,AE173,G7:G172)</f>
        <v>0</v>
      </c>
      <c r="AF174">
        <f>SUMIF(L7:L172,AF173,G7:G172)</f>
        <v>0</v>
      </c>
      <c r="AG174" t="s">
        <v>292</v>
      </c>
    </row>
    <row r="175" spans="1:60" x14ac:dyDescent="0.2">
      <c r="A175" s="264" t="s">
        <v>508</v>
      </c>
      <c r="B175" s="264"/>
      <c r="C175" s="248"/>
      <c r="D175" s="6"/>
      <c r="E175" s="3"/>
      <c r="F175" s="3"/>
      <c r="G175" s="3"/>
      <c r="H175" s="3"/>
      <c r="I175" s="3"/>
      <c r="J175" s="3"/>
      <c r="K175" s="3"/>
      <c r="L175" s="3"/>
      <c r="M175" s="3"/>
      <c r="N175" s="3"/>
      <c r="O175" s="3"/>
      <c r="P175" s="3"/>
      <c r="Q175" s="3"/>
      <c r="R175" s="3"/>
      <c r="S175" s="3"/>
      <c r="T175" s="3"/>
      <c r="U175" s="3"/>
      <c r="V175" s="3"/>
      <c r="W175" s="3"/>
      <c r="X175" s="3"/>
      <c r="Y175" s="3"/>
    </row>
    <row r="176" spans="1:60" x14ac:dyDescent="0.2">
      <c r="A176" s="3"/>
      <c r="B176" s="4" t="s">
        <v>509</v>
      </c>
      <c r="C176" s="248" t="s">
        <v>510</v>
      </c>
      <c r="D176" s="6"/>
      <c r="E176" s="3"/>
      <c r="F176" s="3"/>
      <c r="G176" s="3"/>
      <c r="H176" s="3"/>
      <c r="I176" s="3"/>
      <c r="J176" s="3"/>
      <c r="K176" s="3"/>
      <c r="L176" s="3"/>
      <c r="M176" s="3"/>
      <c r="N176" s="3"/>
      <c r="O176" s="3"/>
      <c r="P176" s="3"/>
      <c r="Q176" s="3"/>
      <c r="R176" s="3"/>
      <c r="S176" s="3"/>
      <c r="T176" s="3"/>
      <c r="U176" s="3"/>
      <c r="V176" s="3"/>
      <c r="W176" s="3"/>
      <c r="X176" s="3"/>
      <c r="Y176" s="3"/>
      <c r="AG176" t="s">
        <v>511</v>
      </c>
    </row>
    <row r="177" spans="1:33" x14ac:dyDescent="0.2">
      <c r="A177" s="3"/>
      <c r="B177" s="4" t="s">
        <v>512</v>
      </c>
      <c r="C177" s="248" t="s">
        <v>513</v>
      </c>
      <c r="D177" s="6"/>
      <c r="E177" s="3"/>
      <c r="F177" s="3"/>
      <c r="G177" s="3"/>
      <c r="H177" s="3"/>
      <c r="I177" s="3"/>
      <c r="J177" s="3"/>
      <c r="K177" s="3"/>
      <c r="L177" s="3"/>
      <c r="M177" s="3"/>
      <c r="N177" s="3"/>
      <c r="O177" s="3"/>
      <c r="P177" s="3"/>
      <c r="Q177" s="3"/>
      <c r="R177" s="3"/>
      <c r="S177" s="3"/>
      <c r="T177" s="3"/>
      <c r="U177" s="3"/>
      <c r="V177" s="3"/>
      <c r="W177" s="3"/>
      <c r="X177" s="3"/>
      <c r="Y177" s="3"/>
      <c r="AG177" t="s">
        <v>514</v>
      </c>
    </row>
    <row r="178" spans="1:33" x14ac:dyDescent="0.2">
      <c r="A178" s="3"/>
      <c r="B178" s="4"/>
      <c r="C178" s="248" t="s">
        <v>515</v>
      </c>
      <c r="D178" s="6"/>
      <c r="E178" s="3"/>
      <c r="F178" s="3"/>
      <c r="G178" s="3"/>
      <c r="H178" s="3"/>
      <c r="I178" s="3"/>
      <c r="J178" s="3"/>
      <c r="K178" s="3"/>
      <c r="L178" s="3"/>
      <c r="M178" s="3"/>
      <c r="N178" s="3"/>
      <c r="O178" s="3"/>
      <c r="P178" s="3"/>
      <c r="Q178" s="3"/>
      <c r="R178" s="3"/>
      <c r="S178" s="3"/>
      <c r="T178" s="3"/>
      <c r="U178" s="3"/>
      <c r="V178" s="3"/>
      <c r="W178" s="3"/>
      <c r="X178" s="3"/>
      <c r="Y178" s="3"/>
      <c r="AG178" t="s">
        <v>516</v>
      </c>
    </row>
    <row r="179" spans="1:33" x14ac:dyDescent="0.2">
      <c r="A179" s="3"/>
      <c r="B179" s="4"/>
      <c r="C179" s="248"/>
      <c r="D179" s="6"/>
      <c r="E179" s="3"/>
      <c r="F179" s="3"/>
      <c r="G179" s="3"/>
      <c r="H179" s="3"/>
      <c r="I179" s="3"/>
      <c r="J179" s="3"/>
      <c r="K179" s="3"/>
      <c r="L179" s="3"/>
      <c r="M179" s="3"/>
      <c r="N179" s="3"/>
      <c r="O179" s="3"/>
      <c r="P179" s="3"/>
      <c r="Q179" s="3"/>
      <c r="R179" s="3"/>
      <c r="S179" s="3"/>
      <c r="T179" s="3"/>
      <c r="U179" s="3"/>
      <c r="V179" s="3"/>
      <c r="W179" s="3"/>
      <c r="X179" s="3"/>
      <c r="Y179" s="3"/>
    </row>
    <row r="180" spans="1:33" x14ac:dyDescent="0.2">
      <c r="C180" s="250"/>
      <c r="D180" s="10"/>
      <c r="AG180" t="s">
        <v>294</v>
      </c>
    </row>
    <row r="181" spans="1:33" x14ac:dyDescent="0.2">
      <c r="D181" s="10"/>
    </row>
    <row r="182" spans="1:33" x14ac:dyDescent="0.2">
      <c r="D182" s="10"/>
    </row>
    <row r="183" spans="1:33" x14ac:dyDescent="0.2">
      <c r="D183" s="10"/>
    </row>
    <row r="184" spans="1:33" x14ac:dyDescent="0.2">
      <c r="D184" s="10"/>
    </row>
    <row r="185" spans="1:33" x14ac:dyDescent="0.2">
      <c r="D185" s="10"/>
    </row>
    <row r="186" spans="1:33" x14ac:dyDescent="0.2">
      <c r="D186" s="10"/>
    </row>
    <row r="187" spans="1:33" x14ac:dyDescent="0.2">
      <c r="D187" s="10"/>
    </row>
    <row r="188" spans="1:33" x14ac:dyDescent="0.2">
      <c r="D188" s="10"/>
    </row>
    <row r="189" spans="1:33" x14ac:dyDescent="0.2">
      <c r="D189" s="10"/>
    </row>
    <row r="190" spans="1:33" x14ac:dyDescent="0.2">
      <c r="D190" s="10"/>
    </row>
    <row r="191" spans="1:33" x14ac:dyDescent="0.2">
      <c r="D191" s="10"/>
    </row>
    <row r="192" spans="1:33"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d00tCmRkA7bp1Xns2X767mL1K2r84PVyquN7M6Ii8ZCuRXQXyG89jKhOtWRLZH0VqmntHF3qK6NylvXAPfCA==" saltValue="O6IpKdRgA2+x2G+0bg899w==" spinCount="100000" sheet="1" formatRows="0"/>
  <mergeCells count="37">
    <mergeCell ref="C157:G157"/>
    <mergeCell ref="C158:G158"/>
    <mergeCell ref="C164:G164"/>
    <mergeCell ref="C126:G126"/>
    <mergeCell ref="C138:G138"/>
    <mergeCell ref="C146:G146"/>
    <mergeCell ref="C154:G154"/>
    <mergeCell ref="C155:G155"/>
    <mergeCell ref="C156:G156"/>
    <mergeCell ref="C79:G79"/>
    <mergeCell ref="C97:G97"/>
    <mergeCell ref="C102:G102"/>
    <mergeCell ref="C107:G107"/>
    <mergeCell ref="C115:G115"/>
    <mergeCell ref="C118:G118"/>
    <mergeCell ref="C55:G55"/>
    <mergeCell ref="C59:G59"/>
    <mergeCell ref="C62:G62"/>
    <mergeCell ref="C67:G67"/>
    <mergeCell ref="C70:G70"/>
    <mergeCell ref="C73:G73"/>
    <mergeCell ref="C30:G30"/>
    <mergeCell ref="C34:G34"/>
    <mergeCell ref="C35:G35"/>
    <mergeCell ref="C39:G39"/>
    <mergeCell ref="C50:G50"/>
    <mergeCell ref="C53:G53"/>
    <mergeCell ref="A1:G1"/>
    <mergeCell ref="C2:G2"/>
    <mergeCell ref="C3:G3"/>
    <mergeCell ref="C4:G4"/>
    <mergeCell ref="A175:B175"/>
    <mergeCell ref="C10:G10"/>
    <mergeCell ref="C13:G13"/>
    <mergeCell ref="C16:G16"/>
    <mergeCell ref="C19:G19"/>
    <mergeCell ref="C22:G2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D803-4F8B-42BF-A56D-FBF73F46425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53</v>
      </c>
      <c r="C3" s="199" t="s">
        <v>54</v>
      </c>
      <c r="D3" s="197"/>
      <c r="E3" s="197"/>
      <c r="F3" s="197"/>
      <c r="G3" s="198"/>
      <c r="AC3" s="174" t="s">
        <v>227</v>
      </c>
      <c r="AG3" t="s">
        <v>230</v>
      </c>
    </row>
    <row r="4" spans="1:60" ht="24.95" customHeight="1" x14ac:dyDescent="0.2">
      <c r="A4" s="200" t="s">
        <v>9</v>
      </c>
      <c r="B4" s="201" t="s">
        <v>67</v>
      </c>
      <c r="C4" s="202" t="s">
        <v>68</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182</v>
      </c>
      <c r="C8" s="244" t="s">
        <v>183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255</v>
      </c>
    </row>
    <row r="9" spans="1:60" outlineLevel="1" x14ac:dyDescent="0.2">
      <c r="A9" s="234">
        <v>1</v>
      </c>
      <c r="B9" s="235" t="s">
        <v>2225</v>
      </c>
      <c r="C9" s="245" t="s">
        <v>2226</v>
      </c>
      <c r="D9" s="236" t="s">
        <v>908</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424</v>
      </c>
      <c r="T9" s="240" t="s">
        <v>260</v>
      </c>
      <c r="U9" s="221">
        <v>0</v>
      </c>
      <c r="V9" s="221">
        <f>ROUND(E9*U9,2)</f>
        <v>0</v>
      </c>
      <c r="W9" s="221"/>
      <c r="X9" s="221" t="s">
        <v>372</v>
      </c>
      <c r="Y9" s="221" t="s">
        <v>358</v>
      </c>
      <c r="Z9" s="210"/>
      <c r="AA9" s="210"/>
      <c r="AB9" s="210"/>
      <c r="AC9" s="210"/>
      <c r="AD9" s="210"/>
      <c r="AE9" s="210"/>
      <c r="AF9" s="210"/>
      <c r="AG9" s="210" t="s">
        <v>373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3"/>
      <c r="B10" s="4"/>
      <c r="C10" s="248"/>
      <c r="D10" s="6"/>
      <c r="E10" s="3"/>
      <c r="F10" s="3"/>
      <c r="G10" s="3"/>
      <c r="H10" s="3"/>
      <c r="I10" s="3"/>
      <c r="J10" s="3"/>
      <c r="K10" s="3"/>
      <c r="L10" s="3"/>
      <c r="M10" s="3"/>
      <c r="N10" s="3"/>
      <c r="O10" s="3"/>
      <c r="P10" s="3"/>
      <c r="Q10" s="3"/>
      <c r="R10" s="3"/>
      <c r="S10" s="3"/>
      <c r="T10" s="3"/>
      <c r="U10" s="3"/>
      <c r="V10" s="3"/>
      <c r="W10" s="3"/>
      <c r="X10" s="3"/>
      <c r="Y10" s="3"/>
      <c r="AE10">
        <v>15</v>
      </c>
      <c r="AF10">
        <v>21</v>
      </c>
      <c r="AG10" t="s">
        <v>240</v>
      </c>
    </row>
    <row r="11" spans="1:60" x14ac:dyDescent="0.2">
      <c r="A11" s="213"/>
      <c r="B11" s="214" t="s">
        <v>29</v>
      </c>
      <c r="C11" s="249"/>
      <c r="D11" s="215"/>
      <c r="E11" s="216"/>
      <c r="F11" s="216"/>
      <c r="G11" s="233">
        <f>G8</f>
        <v>0</v>
      </c>
      <c r="H11" s="3"/>
      <c r="I11" s="3"/>
      <c r="J11" s="3"/>
      <c r="K11" s="3"/>
      <c r="L11" s="3"/>
      <c r="M11" s="3"/>
      <c r="N11" s="3"/>
      <c r="O11" s="3"/>
      <c r="P11" s="3"/>
      <c r="Q11" s="3"/>
      <c r="R11" s="3"/>
      <c r="S11" s="3"/>
      <c r="T11" s="3"/>
      <c r="U11" s="3"/>
      <c r="V11" s="3"/>
      <c r="W11" s="3"/>
      <c r="X11" s="3"/>
      <c r="Y11" s="3"/>
      <c r="AE11">
        <f>SUMIF(L7:L9,AE10,G7:G9)</f>
        <v>0</v>
      </c>
      <c r="AF11">
        <f>SUMIF(L7:L9,AF10,G7:G9)</f>
        <v>0</v>
      </c>
      <c r="AG11" t="s">
        <v>292</v>
      </c>
    </row>
    <row r="12" spans="1:60" x14ac:dyDescent="0.2">
      <c r="A12" s="264" t="s">
        <v>508</v>
      </c>
      <c r="B12" s="264"/>
      <c r="C12" s="248"/>
      <c r="D12" s="6"/>
      <c r="E12" s="3"/>
      <c r="F12" s="3"/>
      <c r="G12" s="3"/>
      <c r="H12" s="3"/>
      <c r="I12" s="3"/>
      <c r="J12" s="3"/>
      <c r="K12" s="3"/>
      <c r="L12" s="3"/>
      <c r="M12" s="3"/>
      <c r="N12" s="3"/>
      <c r="O12" s="3"/>
      <c r="P12" s="3"/>
      <c r="Q12" s="3"/>
      <c r="R12" s="3"/>
      <c r="S12" s="3"/>
      <c r="T12" s="3"/>
      <c r="U12" s="3"/>
      <c r="V12" s="3"/>
      <c r="W12" s="3"/>
      <c r="X12" s="3"/>
      <c r="Y12" s="3"/>
    </row>
    <row r="13" spans="1:60" x14ac:dyDescent="0.2">
      <c r="A13" s="3"/>
      <c r="B13" s="4" t="s">
        <v>509</v>
      </c>
      <c r="C13" s="248" t="s">
        <v>510</v>
      </c>
      <c r="D13" s="6"/>
      <c r="E13" s="3"/>
      <c r="F13" s="3"/>
      <c r="G13" s="3"/>
      <c r="H13" s="3"/>
      <c r="I13" s="3"/>
      <c r="J13" s="3"/>
      <c r="K13" s="3"/>
      <c r="L13" s="3"/>
      <c r="M13" s="3"/>
      <c r="N13" s="3"/>
      <c r="O13" s="3"/>
      <c r="P13" s="3"/>
      <c r="Q13" s="3"/>
      <c r="R13" s="3"/>
      <c r="S13" s="3"/>
      <c r="T13" s="3"/>
      <c r="U13" s="3"/>
      <c r="V13" s="3"/>
      <c r="W13" s="3"/>
      <c r="X13" s="3"/>
      <c r="Y13" s="3"/>
      <c r="AG13" t="s">
        <v>511</v>
      </c>
    </row>
    <row r="14" spans="1:60" x14ac:dyDescent="0.2">
      <c r="A14" s="3"/>
      <c r="B14" s="4" t="s">
        <v>512</v>
      </c>
      <c r="C14" s="248" t="s">
        <v>513</v>
      </c>
      <c r="D14" s="6"/>
      <c r="E14" s="3"/>
      <c r="F14" s="3"/>
      <c r="G14" s="3"/>
      <c r="H14" s="3"/>
      <c r="I14" s="3"/>
      <c r="J14" s="3"/>
      <c r="K14" s="3"/>
      <c r="L14" s="3"/>
      <c r="M14" s="3"/>
      <c r="N14" s="3"/>
      <c r="O14" s="3"/>
      <c r="P14" s="3"/>
      <c r="Q14" s="3"/>
      <c r="R14" s="3"/>
      <c r="S14" s="3"/>
      <c r="T14" s="3"/>
      <c r="U14" s="3"/>
      <c r="V14" s="3"/>
      <c r="W14" s="3"/>
      <c r="X14" s="3"/>
      <c r="Y14" s="3"/>
      <c r="AG14" t="s">
        <v>514</v>
      </c>
    </row>
    <row r="15" spans="1:60" x14ac:dyDescent="0.2">
      <c r="A15" s="3"/>
      <c r="B15" s="4"/>
      <c r="C15" s="248" t="s">
        <v>515</v>
      </c>
      <c r="D15" s="6"/>
      <c r="E15" s="3"/>
      <c r="F15" s="3"/>
      <c r="G15" s="3"/>
      <c r="H15" s="3"/>
      <c r="I15" s="3"/>
      <c r="J15" s="3"/>
      <c r="K15" s="3"/>
      <c r="L15" s="3"/>
      <c r="M15" s="3"/>
      <c r="N15" s="3"/>
      <c r="O15" s="3"/>
      <c r="P15" s="3"/>
      <c r="Q15" s="3"/>
      <c r="R15" s="3"/>
      <c r="S15" s="3"/>
      <c r="T15" s="3"/>
      <c r="U15" s="3"/>
      <c r="V15" s="3"/>
      <c r="W15" s="3"/>
      <c r="X15" s="3"/>
      <c r="Y15" s="3"/>
      <c r="AG15" t="s">
        <v>516</v>
      </c>
    </row>
    <row r="16" spans="1:60" x14ac:dyDescent="0.2">
      <c r="A16" s="3"/>
      <c r="B16" s="4"/>
      <c r="C16" s="248"/>
      <c r="D16" s="6"/>
      <c r="E16" s="3"/>
      <c r="F16" s="3"/>
      <c r="G16" s="3"/>
      <c r="H16" s="3"/>
      <c r="I16" s="3"/>
      <c r="J16" s="3"/>
      <c r="K16" s="3"/>
      <c r="L16" s="3"/>
      <c r="M16" s="3"/>
      <c r="N16" s="3"/>
      <c r="O16" s="3"/>
      <c r="P16" s="3"/>
      <c r="Q16" s="3"/>
      <c r="R16" s="3"/>
      <c r="S16" s="3"/>
      <c r="T16" s="3"/>
      <c r="U16" s="3"/>
      <c r="V16" s="3"/>
      <c r="W16" s="3"/>
      <c r="X16" s="3"/>
      <c r="Y16" s="3"/>
    </row>
    <row r="17" spans="3:33" x14ac:dyDescent="0.2">
      <c r="C17" s="250"/>
      <c r="D17" s="10"/>
      <c r="AG17" t="s">
        <v>294</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OX94nc283otQDdIx18V7I0BJPlO3G/dmWQEQEwzRPjrST1k1lvVY+ZqqKbOP9r0VJd2B6J4rYAWDouQFBuxHA==" saltValue="jdTN8ISVf4SrnIdkcQCBBA==" spinCount="100000" sheet="1" formatRows="0"/>
  <mergeCells count="5">
    <mergeCell ref="A1:G1"/>
    <mergeCell ref="C2:G2"/>
    <mergeCell ref="C3:G3"/>
    <mergeCell ref="C4:G4"/>
    <mergeCell ref="A12:B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5104F-6725-44A8-AE0E-1C47DFB0BA4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295</v>
      </c>
      <c r="B1" s="195"/>
      <c r="C1" s="195"/>
      <c r="D1" s="195"/>
      <c r="E1" s="195"/>
      <c r="F1" s="195"/>
      <c r="G1" s="195"/>
      <c r="AG1" t="s">
        <v>226</v>
      </c>
    </row>
    <row r="2" spans="1:60" ht="24.95" customHeight="1" x14ac:dyDescent="0.2">
      <c r="A2" s="196" t="s">
        <v>7</v>
      </c>
      <c r="B2" s="49" t="s">
        <v>43</v>
      </c>
      <c r="C2" s="199" t="s">
        <v>44</v>
      </c>
      <c r="D2" s="197"/>
      <c r="E2" s="197"/>
      <c r="F2" s="197"/>
      <c r="G2" s="198"/>
      <c r="AG2" t="s">
        <v>227</v>
      </c>
    </row>
    <row r="3" spans="1:60" ht="24.95" customHeight="1" x14ac:dyDescent="0.2">
      <c r="A3" s="196" t="s">
        <v>8</v>
      </c>
      <c r="B3" s="49" t="s">
        <v>70</v>
      </c>
      <c r="C3" s="199" t="s">
        <v>71</v>
      </c>
      <c r="D3" s="197"/>
      <c r="E3" s="197"/>
      <c r="F3" s="197"/>
      <c r="G3" s="198"/>
      <c r="AC3" s="174" t="s">
        <v>2227</v>
      </c>
      <c r="AG3" t="s">
        <v>230</v>
      </c>
    </row>
    <row r="4" spans="1:60" ht="24.95" customHeight="1" x14ac:dyDescent="0.2">
      <c r="A4" s="200" t="s">
        <v>9</v>
      </c>
      <c r="B4" s="201" t="s">
        <v>72</v>
      </c>
      <c r="C4" s="202" t="s">
        <v>71</v>
      </c>
      <c r="D4" s="203"/>
      <c r="E4" s="203"/>
      <c r="F4" s="203"/>
      <c r="G4" s="204"/>
      <c r="AG4" t="s">
        <v>231</v>
      </c>
    </row>
    <row r="5" spans="1:60" x14ac:dyDescent="0.2">
      <c r="D5" s="10"/>
    </row>
    <row r="6" spans="1:60" ht="38.25" x14ac:dyDescent="0.2">
      <c r="A6" s="206" t="s">
        <v>232</v>
      </c>
      <c r="B6" s="208" t="s">
        <v>233</v>
      </c>
      <c r="C6" s="208" t="s">
        <v>234</v>
      </c>
      <c r="D6" s="207" t="s">
        <v>235</v>
      </c>
      <c r="E6" s="206" t="s">
        <v>236</v>
      </c>
      <c r="F6" s="205" t="s">
        <v>237</v>
      </c>
      <c r="G6" s="206" t="s">
        <v>29</v>
      </c>
      <c r="H6" s="209" t="s">
        <v>30</v>
      </c>
      <c r="I6" s="209" t="s">
        <v>238</v>
      </c>
      <c r="J6" s="209" t="s">
        <v>31</v>
      </c>
      <c r="K6" s="209" t="s">
        <v>239</v>
      </c>
      <c r="L6" s="209" t="s">
        <v>240</v>
      </c>
      <c r="M6" s="209" t="s">
        <v>241</v>
      </c>
      <c r="N6" s="209" t="s">
        <v>242</v>
      </c>
      <c r="O6" s="209" t="s">
        <v>243</v>
      </c>
      <c r="P6" s="209" t="s">
        <v>244</v>
      </c>
      <c r="Q6" s="209" t="s">
        <v>245</v>
      </c>
      <c r="R6" s="209" t="s">
        <v>246</v>
      </c>
      <c r="S6" s="209" t="s">
        <v>247</v>
      </c>
      <c r="T6" s="209" t="s">
        <v>248</v>
      </c>
      <c r="U6" s="209" t="s">
        <v>249</v>
      </c>
      <c r="V6" s="209" t="s">
        <v>250</v>
      </c>
      <c r="W6" s="209" t="s">
        <v>251</v>
      </c>
      <c r="X6" s="209" t="s">
        <v>252</v>
      </c>
      <c r="Y6" s="209" t="s">
        <v>253</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254</v>
      </c>
      <c r="B8" s="225" t="s">
        <v>145</v>
      </c>
      <c r="C8" s="244" t="s">
        <v>146</v>
      </c>
      <c r="D8" s="226"/>
      <c r="E8" s="227"/>
      <c r="F8" s="228"/>
      <c r="G8" s="228">
        <f>SUMIF(AG9:AG25,"&lt;&gt;NOR",G9:G25)</f>
        <v>0</v>
      </c>
      <c r="H8" s="228"/>
      <c r="I8" s="228">
        <f>SUM(I9:I25)</f>
        <v>0</v>
      </c>
      <c r="J8" s="228"/>
      <c r="K8" s="228">
        <f>SUM(K9:K25)</f>
        <v>0</v>
      </c>
      <c r="L8" s="228"/>
      <c r="M8" s="228">
        <f>SUM(M9:M25)</f>
        <v>0</v>
      </c>
      <c r="N8" s="227"/>
      <c r="O8" s="227">
        <f>SUM(O9:O25)</f>
        <v>0</v>
      </c>
      <c r="P8" s="227"/>
      <c r="Q8" s="227">
        <f>SUM(Q9:Q25)</f>
        <v>0</v>
      </c>
      <c r="R8" s="228"/>
      <c r="S8" s="228"/>
      <c r="T8" s="229"/>
      <c r="U8" s="223"/>
      <c r="V8" s="223">
        <f>SUM(V9:V25)</f>
        <v>0</v>
      </c>
      <c r="W8" s="223"/>
      <c r="X8" s="223"/>
      <c r="Y8" s="223"/>
      <c r="AG8" t="s">
        <v>255</v>
      </c>
    </row>
    <row r="9" spans="1:60" ht="33.75" outlineLevel="1" x14ac:dyDescent="0.2">
      <c r="A9" s="254">
        <v>1</v>
      </c>
      <c r="B9" s="255" t="s">
        <v>2228</v>
      </c>
      <c r="C9" s="262" t="s">
        <v>2229</v>
      </c>
      <c r="D9" s="256" t="s">
        <v>393</v>
      </c>
      <c r="E9" s="257">
        <v>1</v>
      </c>
      <c r="F9" s="258"/>
      <c r="G9" s="259">
        <f>ROUND(E9*F9,2)</f>
        <v>0</v>
      </c>
      <c r="H9" s="258"/>
      <c r="I9" s="259">
        <f>ROUND(E9*H9,2)</f>
        <v>0</v>
      </c>
      <c r="J9" s="258"/>
      <c r="K9" s="259">
        <f>ROUND(E9*J9,2)</f>
        <v>0</v>
      </c>
      <c r="L9" s="259">
        <v>21</v>
      </c>
      <c r="M9" s="259">
        <f>G9*(1+L9/100)</f>
        <v>0</v>
      </c>
      <c r="N9" s="257">
        <v>0</v>
      </c>
      <c r="O9" s="257">
        <f>ROUND(E9*N9,2)</f>
        <v>0</v>
      </c>
      <c r="P9" s="257">
        <v>0</v>
      </c>
      <c r="Q9" s="257">
        <f>ROUND(E9*P9,2)</f>
        <v>0</v>
      </c>
      <c r="R9" s="259"/>
      <c r="S9" s="259" t="s">
        <v>424</v>
      </c>
      <c r="T9" s="260" t="s">
        <v>260</v>
      </c>
      <c r="U9" s="221">
        <v>0</v>
      </c>
      <c r="V9" s="221">
        <f>ROUND(E9*U9,2)</f>
        <v>0</v>
      </c>
      <c r="W9" s="221"/>
      <c r="X9" s="221" t="s">
        <v>372</v>
      </c>
      <c r="Y9" s="221" t="s">
        <v>262</v>
      </c>
      <c r="Z9" s="210"/>
      <c r="AA9" s="210"/>
      <c r="AB9" s="210"/>
      <c r="AC9" s="210"/>
      <c r="AD9" s="210"/>
      <c r="AE9" s="210"/>
      <c r="AF9" s="210"/>
      <c r="AG9" s="210" t="s">
        <v>905</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54">
        <v>2</v>
      </c>
      <c r="B10" s="255" t="s">
        <v>2230</v>
      </c>
      <c r="C10" s="262" t="s">
        <v>2231</v>
      </c>
      <c r="D10" s="256" t="s">
        <v>393</v>
      </c>
      <c r="E10" s="257">
        <v>2</v>
      </c>
      <c r="F10" s="258"/>
      <c r="G10" s="259">
        <f>ROUND(E10*F10,2)</f>
        <v>0</v>
      </c>
      <c r="H10" s="258"/>
      <c r="I10" s="259">
        <f>ROUND(E10*H10,2)</f>
        <v>0</v>
      </c>
      <c r="J10" s="258"/>
      <c r="K10" s="259">
        <f>ROUND(E10*J10,2)</f>
        <v>0</v>
      </c>
      <c r="L10" s="259">
        <v>21</v>
      </c>
      <c r="M10" s="259">
        <f>G10*(1+L10/100)</f>
        <v>0</v>
      </c>
      <c r="N10" s="257">
        <v>0</v>
      </c>
      <c r="O10" s="257">
        <f>ROUND(E10*N10,2)</f>
        <v>0</v>
      </c>
      <c r="P10" s="257">
        <v>0</v>
      </c>
      <c r="Q10" s="257">
        <f>ROUND(E10*P10,2)</f>
        <v>0</v>
      </c>
      <c r="R10" s="259"/>
      <c r="S10" s="259" t="s">
        <v>424</v>
      </c>
      <c r="T10" s="260" t="s">
        <v>260</v>
      </c>
      <c r="U10" s="221">
        <v>0</v>
      </c>
      <c r="V10" s="221">
        <f>ROUND(E10*U10,2)</f>
        <v>0</v>
      </c>
      <c r="W10" s="221"/>
      <c r="X10" s="221" t="s">
        <v>372</v>
      </c>
      <c r="Y10" s="221" t="s">
        <v>262</v>
      </c>
      <c r="Z10" s="210"/>
      <c r="AA10" s="210"/>
      <c r="AB10" s="210"/>
      <c r="AC10" s="210"/>
      <c r="AD10" s="210"/>
      <c r="AE10" s="210"/>
      <c r="AF10" s="210"/>
      <c r="AG10" s="210" t="s">
        <v>905</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33.75" outlineLevel="1" x14ac:dyDescent="0.2">
      <c r="A11" s="234">
        <v>3</v>
      </c>
      <c r="B11" s="235" t="s">
        <v>2232</v>
      </c>
      <c r="C11" s="245" t="s">
        <v>2233</v>
      </c>
      <c r="D11" s="236" t="s">
        <v>393</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424</v>
      </c>
      <c r="T11" s="240" t="s">
        <v>260</v>
      </c>
      <c r="U11" s="221">
        <v>0</v>
      </c>
      <c r="V11" s="221">
        <f>ROUND(E11*U11,2)</f>
        <v>0</v>
      </c>
      <c r="W11" s="221"/>
      <c r="X11" s="221" t="s">
        <v>372</v>
      </c>
      <c r="Y11" s="221" t="s">
        <v>262</v>
      </c>
      <c r="Z11" s="210"/>
      <c r="AA11" s="210"/>
      <c r="AB11" s="210"/>
      <c r="AC11" s="210"/>
      <c r="AD11" s="210"/>
      <c r="AE11" s="210"/>
      <c r="AF11" s="210"/>
      <c r="AG11" s="210" t="s">
        <v>905</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46" t="s">
        <v>2234</v>
      </c>
      <c r="D12" s="242"/>
      <c r="E12" s="242"/>
      <c r="F12" s="242"/>
      <c r="G12" s="242"/>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265</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54">
        <v>4</v>
      </c>
      <c r="B13" s="255" t="s">
        <v>2235</v>
      </c>
      <c r="C13" s="262" t="s">
        <v>2236</v>
      </c>
      <c r="D13" s="256" t="s">
        <v>393</v>
      </c>
      <c r="E13" s="257">
        <v>1</v>
      </c>
      <c r="F13" s="258"/>
      <c r="G13" s="259">
        <f>ROUND(E13*F13,2)</f>
        <v>0</v>
      </c>
      <c r="H13" s="258"/>
      <c r="I13" s="259">
        <f>ROUND(E13*H13,2)</f>
        <v>0</v>
      </c>
      <c r="J13" s="258"/>
      <c r="K13" s="259">
        <f>ROUND(E13*J13,2)</f>
        <v>0</v>
      </c>
      <c r="L13" s="259">
        <v>21</v>
      </c>
      <c r="M13" s="259">
        <f>G13*(1+L13/100)</f>
        <v>0</v>
      </c>
      <c r="N13" s="257">
        <v>0</v>
      </c>
      <c r="O13" s="257">
        <f>ROUND(E13*N13,2)</f>
        <v>0</v>
      </c>
      <c r="P13" s="257">
        <v>0</v>
      </c>
      <c r="Q13" s="257">
        <f>ROUND(E13*P13,2)</f>
        <v>0</v>
      </c>
      <c r="R13" s="259"/>
      <c r="S13" s="259" t="s">
        <v>424</v>
      </c>
      <c r="T13" s="260" t="s">
        <v>260</v>
      </c>
      <c r="U13" s="221">
        <v>0</v>
      </c>
      <c r="V13" s="221">
        <f>ROUND(E13*U13,2)</f>
        <v>0</v>
      </c>
      <c r="W13" s="221"/>
      <c r="X13" s="221" t="s">
        <v>372</v>
      </c>
      <c r="Y13" s="221" t="s">
        <v>262</v>
      </c>
      <c r="Z13" s="210"/>
      <c r="AA13" s="210"/>
      <c r="AB13" s="210"/>
      <c r="AC13" s="210"/>
      <c r="AD13" s="210"/>
      <c r="AE13" s="210"/>
      <c r="AF13" s="210"/>
      <c r="AG13" s="210" t="s">
        <v>905</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54">
        <v>5</v>
      </c>
      <c r="B14" s="255" t="s">
        <v>2237</v>
      </c>
      <c r="C14" s="262" t="s">
        <v>2238</v>
      </c>
      <c r="D14" s="256" t="s">
        <v>393</v>
      </c>
      <c r="E14" s="257">
        <v>1</v>
      </c>
      <c r="F14" s="258"/>
      <c r="G14" s="259">
        <f>ROUND(E14*F14,2)</f>
        <v>0</v>
      </c>
      <c r="H14" s="258"/>
      <c r="I14" s="259">
        <f>ROUND(E14*H14,2)</f>
        <v>0</v>
      </c>
      <c r="J14" s="258"/>
      <c r="K14" s="259">
        <f>ROUND(E14*J14,2)</f>
        <v>0</v>
      </c>
      <c r="L14" s="259">
        <v>21</v>
      </c>
      <c r="M14" s="259">
        <f>G14*(1+L14/100)</f>
        <v>0</v>
      </c>
      <c r="N14" s="257">
        <v>0</v>
      </c>
      <c r="O14" s="257">
        <f>ROUND(E14*N14,2)</f>
        <v>0</v>
      </c>
      <c r="P14" s="257">
        <v>0</v>
      </c>
      <c r="Q14" s="257">
        <f>ROUND(E14*P14,2)</f>
        <v>0</v>
      </c>
      <c r="R14" s="259"/>
      <c r="S14" s="259" t="s">
        <v>424</v>
      </c>
      <c r="T14" s="260" t="s">
        <v>260</v>
      </c>
      <c r="U14" s="221">
        <v>0</v>
      </c>
      <c r="V14" s="221">
        <f>ROUND(E14*U14,2)</f>
        <v>0</v>
      </c>
      <c r="W14" s="221"/>
      <c r="X14" s="221" t="s">
        <v>372</v>
      </c>
      <c r="Y14" s="221" t="s">
        <v>262</v>
      </c>
      <c r="Z14" s="210"/>
      <c r="AA14" s="210"/>
      <c r="AB14" s="210"/>
      <c r="AC14" s="210"/>
      <c r="AD14" s="210"/>
      <c r="AE14" s="210"/>
      <c r="AF14" s="210"/>
      <c r="AG14" s="210" t="s">
        <v>373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54">
        <v>6</v>
      </c>
      <c r="B15" s="255" t="s">
        <v>2239</v>
      </c>
      <c r="C15" s="262" t="s">
        <v>2240</v>
      </c>
      <c r="D15" s="256" t="s">
        <v>393</v>
      </c>
      <c r="E15" s="257">
        <v>1</v>
      </c>
      <c r="F15" s="258"/>
      <c r="G15" s="259">
        <f>ROUND(E15*F15,2)</f>
        <v>0</v>
      </c>
      <c r="H15" s="258"/>
      <c r="I15" s="259">
        <f>ROUND(E15*H15,2)</f>
        <v>0</v>
      </c>
      <c r="J15" s="258"/>
      <c r="K15" s="259">
        <f>ROUND(E15*J15,2)</f>
        <v>0</v>
      </c>
      <c r="L15" s="259">
        <v>21</v>
      </c>
      <c r="M15" s="259">
        <f>G15*(1+L15/100)</f>
        <v>0</v>
      </c>
      <c r="N15" s="257">
        <v>0</v>
      </c>
      <c r="O15" s="257">
        <f>ROUND(E15*N15,2)</f>
        <v>0</v>
      </c>
      <c r="P15" s="257">
        <v>0</v>
      </c>
      <c r="Q15" s="257">
        <f>ROUND(E15*P15,2)</f>
        <v>0</v>
      </c>
      <c r="R15" s="259"/>
      <c r="S15" s="259" t="s">
        <v>424</v>
      </c>
      <c r="T15" s="260" t="s">
        <v>260</v>
      </c>
      <c r="U15" s="221">
        <v>0</v>
      </c>
      <c r="V15" s="221">
        <f>ROUND(E15*U15,2)</f>
        <v>0</v>
      </c>
      <c r="W15" s="221"/>
      <c r="X15" s="221" t="s">
        <v>372</v>
      </c>
      <c r="Y15" s="221" t="s">
        <v>262</v>
      </c>
      <c r="Z15" s="210"/>
      <c r="AA15" s="210"/>
      <c r="AB15" s="210"/>
      <c r="AC15" s="210"/>
      <c r="AD15" s="210"/>
      <c r="AE15" s="210"/>
      <c r="AF15" s="210"/>
      <c r="AG15" s="210" t="s">
        <v>905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33.75" outlineLevel="1" x14ac:dyDescent="0.2">
      <c r="A16" s="234">
        <v>7</v>
      </c>
      <c r="B16" s="235" t="s">
        <v>2241</v>
      </c>
      <c r="C16" s="245" t="s">
        <v>2242</v>
      </c>
      <c r="D16" s="236" t="s">
        <v>393</v>
      </c>
      <c r="E16" s="237">
        <v>1</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424</v>
      </c>
      <c r="T16" s="240" t="s">
        <v>260</v>
      </c>
      <c r="U16" s="221">
        <v>0</v>
      </c>
      <c r="V16" s="221">
        <f>ROUND(E16*U16,2)</f>
        <v>0</v>
      </c>
      <c r="W16" s="221"/>
      <c r="X16" s="221" t="s">
        <v>372</v>
      </c>
      <c r="Y16" s="221" t="s">
        <v>262</v>
      </c>
      <c r="Z16" s="210"/>
      <c r="AA16" s="210"/>
      <c r="AB16" s="210"/>
      <c r="AC16" s="210"/>
      <c r="AD16" s="210"/>
      <c r="AE16" s="210"/>
      <c r="AF16" s="210"/>
      <c r="AG16" s="210" t="s">
        <v>905</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2" x14ac:dyDescent="0.2">
      <c r="A17" s="217"/>
      <c r="B17" s="218"/>
      <c r="C17" s="246" t="s">
        <v>2243</v>
      </c>
      <c r="D17" s="242"/>
      <c r="E17" s="242"/>
      <c r="F17" s="242"/>
      <c r="G17" s="242"/>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265</v>
      </c>
      <c r="AH17" s="210"/>
      <c r="AI17" s="210"/>
      <c r="AJ17" s="210"/>
      <c r="AK17" s="210"/>
      <c r="AL17" s="210"/>
      <c r="AM17" s="210"/>
      <c r="AN17" s="210"/>
      <c r="AO17" s="210"/>
      <c r="AP17" s="210"/>
      <c r="AQ17" s="210"/>
      <c r="AR17" s="210"/>
      <c r="AS17" s="210"/>
      <c r="AT17" s="210"/>
      <c r="AU17" s="210"/>
      <c r="AV17" s="210"/>
      <c r="AW17" s="210"/>
      <c r="AX17" s="210"/>
      <c r="AY17" s="210"/>
      <c r="AZ17" s="210"/>
      <c r="BA17" s="241" t="str">
        <f>C17</f>
        <v>prostor pro vestavbu podstolové myčky, podnoží z uzavřených profilů, seřiditelné nástavce nohou, 3 páry nohou, ŠxHxVmm 2210x700x900</v>
      </c>
      <c r="BB17" s="210"/>
      <c r="BC17" s="210"/>
      <c r="BD17" s="210"/>
      <c r="BE17" s="210"/>
      <c r="BF17" s="210"/>
      <c r="BG17" s="210"/>
      <c r="BH17" s="210"/>
    </row>
    <row r="18" spans="1:60" outlineLevel="1" x14ac:dyDescent="0.2">
      <c r="A18" s="254">
        <v>8</v>
      </c>
      <c r="B18" s="255" t="s">
        <v>2244</v>
      </c>
      <c r="C18" s="262" t="s">
        <v>2245</v>
      </c>
      <c r="D18" s="256" t="s">
        <v>393</v>
      </c>
      <c r="E18" s="257">
        <v>1</v>
      </c>
      <c r="F18" s="258"/>
      <c r="G18" s="259">
        <f>ROUND(E18*F18,2)</f>
        <v>0</v>
      </c>
      <c r="H18" s="258"/>
      <c r="I18" s="259">
        <f>ROUND(E18*H18,2)</f>
        <v>0</v>
      </c>
      <c r="J18" s="258"/>
      <c r="K18" s="259">
        <f>ROUND(E18*J18,2)</f>
        <v>0</v>
      </c>
      <c r="L18" s="259">
        <v>21</v>
      </c>
      <c r="M18" s="259">
        <f>G18*(1+L18/100)</f>
        <v>0</v>
      </c>
      <c r="N18" s="257">
        <v>0</v>
      </c>
      <c r="O18" s="257">
        <f>ROUND(E18*N18,2)</f>
        <v>0</v>
      </c>
      <c r="P18" s="257">
        <v>0</v>
      </c>
      <c r="Q18" s="257">
        <f>ROUND(E18*P18,2)</f>
        <v>0</v>
      </c>
      <c r="R18" s="259"/>
      <c r="S18" s="259" t="s">
        <v>424</v>
      </c>
      <c r="T18" s="260" t="s">
        <v>260</v>
      </c>
      <c r="U18" s="221">
        <v>0</v>
      </c>
      <c r="V18" s="221">
        <f>ROUND(E18*U18,2)</f>
        <v>0</v>
      </c>
      <c r="W18" s="221"/>
      <c r="X18" s="221" t="s">
        <v>372</v>
      </c>
      <c r="Y18" s="221" t="s">
        <v>262</v>
      </c>
      <c r="Z18" s="210"/>
      <c r="AA18" s="210"/>
      <c r="AB18" s="210"/>
      <c r="AC18" s="210"/>
      <c r="AD18" s="210"/>
      <c r="AE18" s="210"/>
      <c r="AF18" s="210"/>
      <c r="AG18" s="210" t="s">
        <v>905</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33.75" outlineLevel="1" x14ac:dyDescent="0.2">
      <c r="A19" s="234">
        <v>9</v>
      </c>
      <c r="B19" s="235" t="s">
        <v>2246</v>
      </c>
      <c r="C19" s="245" t="s">
        <v>2247</v>
      </c>
      <c r="D19" s="236" t="s">
        <v>393</v>
      </c>
      <c r="E19" s="237">
        <v>1</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424</v>
      </c>
      <c r="T19" s="240" t="s">
        <v>260</v>
      </c>
      <c r="U19" s="221">
        <v>0</v>
      </c>
      <c r="V19" s="221">
        <f>ROUND(E19*U19,2)</f>
        <v>0</v>
      </c>
      <c r="W19" s="221"/>
      <c r="X19" s="221" t="s">
        <v>372</v>
      </c>
      <c r="Y19" s="221" t="s">
        <v>262</v>
      </c>
      <c r="Z19" s="210"/>
      <c r="AA19" s="210"/>
      <c r="AB19" s="210"/>
      <c r="AC19" s="210"/>
      <c r="AD19" s="210"/>
      <c r="AE19" s="210"/>
      <c r="AF19" s="210"/>
      <c r="AG19" s="210" t="s">
        <v>905</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46" t="s">
        <v>2248</v>
      </c>
      <c r="D20" s="242"/>
      <c r="E20" s="242"/>
      <c r="F20" s="242"/>
      <c r="G20" s="242"/>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265</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33.75" outlineLevel="1" x14ac:dyDescent="0.2">
      <c r="A21" s="234">
        <v>10</v>
      </c>
      <c r="B21" s="235" t="s">
        <v>2249</v>
      </c>
      <c r="C21" s="245" t="s">
        <v>2250</v>
      </c>
      <c r="D21" s="236" t="s">
        <v>393</v>
      </c>
      <c r="E21" s="237">
        <v>1</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424</v>
      </c>
      <c r="T21" s="240" t="s">
        <v>260</v>
      </c>
      <c r="U21" s="221">
        <v>0</v>
      </c>
      <c r="V21" s="221">
        <f>ROUND(E21*U21,2)</f>
        <v>0</v>
      </c>
      <c r="W21" s="221"/>
      <c r="X21" s="221" t="s">
        <v>372</v>
      </c>
      <c r="Y21" s="221" t="s">
        <v>262</v>
      </c>
      <c r="Z21" s="210"/>
      <c r="AA21" s="210"/>
      <c r="AB21" s="210"/>
      <c r="AC21" s="210"/>
      <c r="AD21" s="210"/>
      <c r="AE21" s="210"/>
      <c r="AF21" s="210"/>
      <c r="AG21" s="210" t="s">
        <v>905</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46" t="s">
        <v>2251</v>
      </c>
      <c r="D22" s="242"/>
      <c r="E22" s="242"/>
      <c r="F22" s="242"/>
      <c r="G22" s="242"/>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265</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54">
        <v>11</v>
      </c>
      <c r="B23" s="255" t="s">
        <v>2252</v>
      </c>
      <c r="C23" s="262" t="s">
        <v>2253</v>
      </c>
      <c r="D23" s="256" t="s">
        <v>393</v>
      </c>
      <c r="E23" s="257">
        <v>1</v>
      </c>
      <c r="F23" s="258"/>
      <c r="G23" s="259">
        <f>ROUND(E23*F23,2)</f>
        <v>0</v>
      </c>
      <c r="H23" s="258"/>
      <c r="I23" s="259">
        <f>ROUND(E23*H23,2)</f>
        <v>0</v>
      </c>
      <c r="J23" s="258"/>
      <c r="K23" s="259">
        <f>ROUND(E23*J23,2)</f>
        <v>0</v>
      </c>
      <c r="L23" s="259">
        <v>21</v>
      </c>
      <c r="M23" s="259">
        <f>G23*(1+L23/100)</f>
        <v>0</v>
      </c>
      <c r="N23" s="257">
        <v>0</v>
      </c>
      <c r="O23" s="257">
        <f>ROUND(E23*N23,2)</f>
        <v>0</v>
      </c>
      <c r="P23" s="257">
        <v>0</v>
      </c>
      <c r="Q23" s="257">
        <f>ROUND(E23*P23,2)</f>
        <v>0</v>
      </c>
      <c r="R23" s="259"/>
      <c r="S23" s="259" t="s">
        <v>424</v>
      </c>
      <c r="T23" s="260" t="s">
        <v>260</v>
      </c>
      <c r="U23" s="221">
        <v>0</v>
      </c>
      <c r="V23" s="221">
        <f>ROUND(E23*U23,2)</f>
        <v>0</v>
      </c>
      <c r="W23" s="221"/>
      <c r="X23" s="221" t="s">
        <v>372</v>
      </c>
      <c r="Y23" s="221" t="s">
        <v>262</v>
      </c>
      <c r="Z23" s="210"/>
      <c r="AA23" s="210"/>
      <c r="AB23" s="210"/>
      <c r="AC23" s="210"/>
      <c r="AD23" s="210"/>
      <c r="AE23" s="210"/>
      <c r="AF23" s="210"/>
      <c r="AG23" s="210" t="s">
        <v>905</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54">
        <v>12</v>
      </c>
      <c r="B24" s="255" t="s">
        <v>2254</v>
      </c>
      <c r="C24" s="262" t="s">
        <v>2255</v>
      </c>
      <c r="D24" s="256" t="s">
        <v>393</v>
      </c>
      <c r="E24" s="257">
        <v>1</v>
      </c>
      <c r="F24" s="258"/>
      <c r="G24" s="259">
        <f>ROUND(E24*F24,2)</f>
        <v>0</v>
      </c>
      <c r="H24" s="258"/>
      <c r="I24" s="259">
        <f>ROUND(E24*H24,2)</f>
        <v>0</v>
      </c>
      <c r="J24" s="258"/>
      <c r="K24" s="259">
        <f>ROUND(E24*J24,2)</f>
        <v>0</v>
      </c>
      <c r="L24" s="259">
        <v>21</v>
      </c>
      <c r="M24" s="259">
        <f>G24*(1+L24/100)</f>
        <v>0</v>
      </c>
      <c r="N24" s="257">
        <v>0</v>
      </c>
      <c r="O24" s="257">
        <f>ROUND(E24*N24,2)</f>
        <v>0</v>
      </c>
      <c r="P24" s="257">
        <v>0</v>
      </c>
      <c r="Q24" s="257">
        <f>ROUND(E24*P24,2)</f>
        <v>0</v>
      </c>
      <c r="R24" s="259"/>
      <c r="S24" s="259" t="s">
        <v>424</v>
      </c>
      <c r="T24" s="260" t="s">
        <v>260</v>
      </c>
      <c r="U24" s="221">
        <v>0</v>
      </c>
      <c r="V24" s="221">
        <f>ROUND(E24*U24,2)</f>
        <v>0</v>
      </c>
      <c r="W24" s="221"/>
      <c r="X24" s="221" t="s">
        <v>372</v>
      </c>
      <c r="Y24" s="221" t="s">
        <v>262</v>
      </c>
      <c r="Z24" s="210"/>
      <c r="AA24" s="210"/>
      <c r="AB24" s="210"/>
      <c r="AC24" s="210"/>
      <c r="AD24" s="210"/>
      <c r="AE24" s="210"/>
      <c r="AF24" s="210"/>
      <c r="AG24" s="210" t="s">
        <v>905</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4">
        <v>13</v>
      </c>
      <c r="B25" s="235" t="s">
        <v>2256</v>
      </c>
      <c r="C25" s="245" t="s">
        <v>2257</v>
      </c>
      <c r="D25" s="236" t="s">
        <v>442</v>
      </c>
      <c r="E25" s="237">
        <v>1</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424</v>
      </c>
      <c r="T25" s="240" t="s">
        <v>260</v>
      </c>
      <c r="U25" s="221">
        <v>0</v>
      </c>
      <c r="V25" s="221">
        <f>ROUND(E25*U25,2)</f>
        <v>0</v>
      </c>
      <c r="W25" s="221"/>
      <c r="X25" s="221" t="s">
        <v>301</v>
      </c>
      <c r="Y25" s="221" t="s">
        <v>262</v>
      </c>
      <c r="Z25" s="210"/>
      <c r="AA25" s="210"/>
      <c r="AB25" s="210"/>
      <c r="AC25" s="210"/>
      <c r="AD25" s="210"/>
      <c r="AE25" s="210"/>
      <c r="AF25" s="210"/>
      <c r="AG25" s="210" t="s">
        <v>302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3"/>
      <c r="B26" s="4"/>
      <c r="C26" s="248"/>
      <c r="D26" s="6"/>
      <c r="E26" s="3"/>
      <c r="F26" s="3"/>
      <c r="G26" s="3"/>
      <c r="H26" s="3"/>
      <c r="I26" s="3"/>
      <c r="J26" s="3"/>
      <c r="K26" s="3"/>
      <c r="L26" s="3"/>
      <c r="M26" s="3"/>
      <c r="N26" s="3"/>
      <c r="O26" s="3"/>
      <c r="P26" s="3"/>
      <c r="Q26" s="3"/>
      <c r="R26" s="3"/>
      <c r="S26" s="3"/>
      <c r="T26" s="3"/>
      <c r="U26" s="3"/>
      <c r="V26" s="3"/>
      <c r="W26" s="3"/>
      <c r="X26" s="3"/>
      <c r="Y26" s="3"/>
      <c r="AE26">
        <v>15</v>
      </c>
      <c r="AF26">
        <v>21</v>
      </c>
      <c r="AG26" t="s">
        <v>240</v>
      </c>
    </row>
    <row r="27" spans="1:60" x14ac:dyDescent="0.2">
      <c r="A27" s="213"/>
      <c r="B27" s="214" t="s">
        <v>29</v>
      </c>
      <c r="C27" s="249"/>
      <c r="D27" s="215"/>
      <c r="E27" s="216"/>
      <c r="F27" s="216"/>
      <c r="G27" s="233">
        <f>G8</f>
        <v>0</v>
      </c>
      <c r="H27" s="3"/>
      <c r="I27" s="3"/>
      <c r="J27" s="3"/>
      <c r="K27" s="3"/>
      <c r="L27" s="3"/>
      <c r="M27" s="3"/>
      <c r="N27" s="3"/>
      <c r="O27" s="3"/>
      <c r="P27" s="3"/>
      <c r="Q27" s="3"/>
      <c r="R27" s="3"/>
      <c r="S27" s="3"/>
      <c r="T27" s="3"/>
      <c r="U27" s="3"/>
      <c r="V27" s="3"/>
      <c r="W27" s="3"/>
      <c r="X27" s="3"/>
      <c r="Y27" s="3"/>
      <c r="AE27">
        <f>SUMIF(L7:L25,AE26,G7:G25)</f>
        <v>0</v>
      </c>
      <c r="AF27">
        <f>SUMIF(L7:L25,AF26,G7:G25)</f>
        <v>0</v>
      </c>
      <c r="AG27" t="s">
        <v>292</v>
      </c>
    </row>
    <row r="28" spans="1:60" x14ac:dyDescent="0.2">
      <c r="C28" s="250"/>
      <c r="D28" s="10"/>
      <c r="AG28" t="s">
        <v>294</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rKJ8tRjkFwKRR3HyHmMPtXloXhPfpUK/845/a+VuRSF5nKU6XbkNPzNN0GCTV5zZvpxTXIqI6u8KzMxtbrNwg==" saltValue="s/AnVI7jtsnD/5HzRAYOXA==" spinCount="100000" sheet="1" formatRows="0"/>
  <mergeCells count="8">
    <mergeCell ref="C20:G20"/>
    <mergeCell ref="C22:G22"/>
    <mergeCell ref="A1:G1"/>
    <mergeCell ref="C2:G2"/>
    <mergeCell ref="C3:G3"/>
    <mergeCell ref="C4:G4"/>
    <mergeCell ref="C12:G12"/>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OVN ON_VN Naklady</vt:lpstr>
      <vt:lpstr>SO 01 SO01 Pol</vt:lpstr>
      <vt:lpstr>SO 03 D.1.4 Pol</vt:lpstr>
      <vt:lpstr>SO 03 D.1.4.4 Pol</vt:lpstr>
      <vt:lpstr>SO 03 D.1.4.6 Pol</vt:lpstr>
      <vt:lpstr>SO 03 D.1.5 Pol</vt:lpstr>
      <vt:lpstr>SO 03 D.SO03.1 Pol</vt:lpstr>
      <vt:lpstr>SO 03 D.SO03.2 Pol</vt:lpstr>
      <vt:lpstr>SO 03 D.SO03.3 Pol</vt:lpstr>
      <vt:lpstr>PS 01 PS01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ON_VN Naklady'!Názvy_tisku</vt:lpstr>
      <vt:lpstr>'PS 01 PS01 Pol'!Názvy_tisku</vt:lpstr>
      <vt:lpstr>'SO 01 SO01 Pol'!Názvy_tisku</vt:lpstr>
      <vt:lpstr>'SO 03 D.1.4 Pol'!Názvy_tisku</vt:lpstr>
      <vt:lpstr>'SO 03 D.1.4.4 Pol'!Názvy_tisku</vt:lpstr>
      <vt:lpstr>'SO 03 D.1.4.6 Pol'!Názvy_tisku</vt:lpstr>
      <vt:lpstr>'SO 03 D.1.5 Pol'!Názvy_tisku</vt:lpstr>
      <vt:lpstr>'SO 03 D.SO03.1 Pol'!Názvy_tisku</vt:lpstr>
      <vt:lpstr>'SO 03 D.SO03.2 Pol'!Názvy_tisku</vt:lpstr>
      <vt:lpstr>'SO 03 D.SO03.3 Pol'!Názvy_tisku</vt:lpstr>
      <vt:lpstr>oadresa</vt:lpstr>
      <vt:lpstr>Stavba!Objednatel</vt:lpstr>
      <vt:lpstr>Stavba!Objekt</vt:lpstr>
      <vt:lpstr>'OVN ON_VN Naklady'!Oblast_tisku</vt:lpstr>
      <vt:lpstr>'PS 01 PS01 Pol'!Oblast_tisku</vt:lpstr>
      <vt:lpstr>'SO 01 SO01 Pol'!Oblast_tisku</vt:lpstr>
      <vt:lpstr>'SO 03 D.1.4 Pol'!Oblast_tisku</vt:lpstr>
      <vt:lpstr>'SO 03 D.1.4.4 Pol'!Oblast_tisku</vt:lpstr>
      <vt:lpstr>'SO 03 D.1.4.6 Pol'!Oblast_tisku</vt:lpstr>
      <vt:lpstr>'SO 03 D.1.5 Pol'!Oblast_tisku</vt:lpstr>
      <vt:lpstr>'SO 03 D.SO03.1 Pol'!Oblast_tisku</vt:lpstr>
      <vt:lpstr>'SO 03 D.SO03.2 Pol'!Oblast_tisku</vt:lpstr>
      <vt:lpstr>'SO 03 D.SO03.3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Vikotr Striz</dc:creator>
  <cp:lastModifiedBy>Vikotr Striz</cp:lastModifiedBy>
  <cp:lastPrinted>2019-03-19T12:27:02Z</cp:lastPrinted>
  <dcterms:created xsi:type="dcterms:W3CDTF">2009-04-08T07:15:50Z</dcterms:created>
  <dcterms:modified xsi:type="dcterms:W3CDTF">2024-03-14T09:29:21Z</dcterms:modified>
</cp:coreProperties>
</file>